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J:\Camila\O-017591\Target\"/>
    </mc:Choice>
  </mc:AlternateContent>
  <xr:revisionPtr revIDLastSave="0" documentId="13_ncr:1_{E0F17D46-43A7-4184-9692-5646675178C0}" xr6:coauthVersionLast="47" xr6:coauthVersionMax="47" xr10:uidLastSave="{00000000-0000-0000-0000-000000000000}"/>
  <bookViews>
    <workbookView xWindow="28680" yWindow="-120" windowWidth="29040" windowHeight="15840" xr2:uid="{8477F609-53A9-4A7D-AB6D-72EAC7C4A497}"/>
    <workbookView minimized="1" xWindow="2505" yWindow="2430" windowWidth="24705" windowHeight="11385" firstSheet="2" activeTab="2" xr2:uid="{4773A53E-1006-4DF3-9105-2E92BED133B6}"/>
  </bookViews>
  <sheets>
    <sheet name="CC-002 Supplier Selection" sheetId="1" r:id="rId1"/>
    <sheet name="Annex 1" sheetId="3" r:id="rId2"/>
    <sheet name="Annex 2" sheetId="5" r:id="rId3"/>
    <sheet name="Hoja1" sheetId="4" state="hidden" r:id="rId4"/>
  </sheets>
  <externalReferences>
    <externalReference r:id="rId5"/>
    <externalReference r:id="rId6"/>
  </externalReferences>
  <definedNames>
    <definedName name="Escala" localSheetId="1">[1]!Tabla1[Escala]</definedName>
    <definedName name="Escala">#REF!</definedName>
    <definedName name="Escala1">#REF!</definedName>
    <definedName name="Escala2" localSheetId="1">'[1]CC-019'!$XEM$2:$XEM$3</definedName>
    <definedName name="Escala2">'CC-002 Supplier Selection'!$WQR$2:$WQR$3</definedName>
    <definedName name="Escala3" localSheetId="1">'[1]CC-019'!$XEH$2:$XEH$4</definedName>
    <definedName name="Escala3">'CC-002 Supplier Selection'!$WQM$2:$WQM$3</definedName>
    <definedName name="Escala4" localSheetId="1">[1]!Tabla2[[#Headers],[Escala 4]]</definedName>
    <definedName name="Escala4">#REF!</definedName>
    <definedName name="Escala5">#REF!</definedName>
    <definedName name="Escala6">'[2]CC-019 Selección de Proveedores'!$XEM$2:$XEM$3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1" i="1" l="1"/>
  <c r="AD41" i="1"/>
  <c r="W41" i="1"/>
  <c r="AL14" i="1"/>
  <c r="AI14" i="1"/>
  <c r="AF14" i="1"/>
  <c r="AA5" i="3"/>
  <c r="V5" i="3"/>
  <c r="P5" i="3"/>
  <c r="X23" i="3"/>
  <c r="X24" i="3"/>
  <c r="X25" i="3"/>
  <c r="AO55" i="1"/>
  <c r="AH55" i="1"/>
  <c r="AA55" i="1"/>
  <c r="AO54" i="1"/>
  <c r="AH54" i="1"/>
  <c r="AO53" i="1"/>
  <c r="AH53" i="1"/>
  <c r="AA54" i="1"/>
  <c r="AA53" i="1"/>
  <c r="AO52" i="1"/>
  <c r="AO51" i="1"/>
  <c r="AH52" i="1"/>
  <c r="AH51" i="1"/>
  <c r="AA51" i="1"/>
  <c r="AA52" i="1"/>
  <c r="BM50" i="1" l="1"/>
  <c r="BM49" i="1"/>
  <c r="BL50" i="1"/>
  <c r="BL49" i="1"/>
  <c r="AO47" i="1"/>
  <c r="AO43" i="1"/>
  <c r="AH47" i="1"/>
  <c r="AH43" i="1"/>
  <c r="AH25" i="3"/>
  <c r="A25" i="3"/>
  <c r="AH24" i="3"/>
  <c r="A24" i="3"/>
  <c r="AH23" i="3"/>
  <c r="A23" i="3"/>
  <c r="Z17" i="3"/>
  <c r="Y17" i="3"/>
  <c r="U16" i="3"/>
  <c r="U17" i="3" s="1"/>
  <c r="T16" i="3"/>
  <c r="T17" i="3" s="1"/>
  <c r="AD11" i="3"/>
  <c r="X11" i="3"/>
  <c r="S11" i="3"/>
  <c r="O11" i="3"/>
  <c r="AD10" i="3"/>
  <c r="X10" i="3"/>
  <c r="S10" i="3"/>
  <c r="O10" i="3"/>
  <c r="AD9" i="3"/>
  <c r="X9" i="3"/>
  <c r="S9" i="3"/>
  <c r="O9" i="3"/>
  <c r="AD8" i="3"/>
  <c r="X8" i="3"/>
  <c r="X12" i="3" s="1"/>
  <c r="S8" i="3"/>
  <c r="S12" i="3" s="1"/>
  <c r="O8" i="3"/>
  <c r="O12" i="3" l="1"/>
  <c r="AD12" i="3"/>
  <c r="AD13" i="3" s="1"/>
  <c r="AA13" i="3" s="1"/>
  <c r="AO49" i="1"/>
  <c r="AO59" i="1" s="1"/>
  <c r="AH49" i="1"/>
  <c r="AH59" i="1" s="1"/>
  <c r="O16" i="3"/>
  <c r="O17" i="3" s="1"/>
  <c r="O13" i="3"/>
  <c r="X16" i="3"/>
  <c r="X17" i="3" s="1"/>
  <c r="O24" i="3" s="1"/>
  <c r="AB24" i="3" s="1"/>
  <c r="X13" i="3"/>
  <c r="AD15" i="3"/>
  <c r="S16" i="3"/>
  <c r="S17" i="3" s="1"/>
  <c r="S13" i="3"/>
  <c r="AD16" i="3" l="1"/>
  <c r="AD17" i="3" s="1"/>
  <c r="O25" i="3" s="1"/>
  <c r="AB25" i="3" s="1"/>
  <c r="AD14" i="3"/>
  <c r="AO56" i="1"/>
  <c r="O23" i="3"/>
  <c r="AB23" i="3" s="1"/>
  <c r="AH56" i="1"/>
  <c r="X15" i="3"/>
  <c r="X14" i="3"/>
  <c r="V13" i="3"/>
  <c r="L13" i="3"/>
  <c r="O14" i="3"/>
  <c r="O15" i="3"/>
  <c r="S15" i="3"/>
  <c r="S14" i="3"/>
  <c r="P13" i="3"/>
  <c r="Y13" i="3" l="1"/>
  <c r="Y15" i="3" s="1"/>
  <c r="T13" i="3"/>
  <c r="Y14" i="3" l="1"/>
  <c r="Z13" i="3" s="1"/>
  <c r="Z14" i="3" s="1"/>
  <c r="T15" i="3"/>
  <c r="T14" i="3"/>
  <c r="Z15" i="3" l="1"/>
  <c r="U13" i="3"/>
  <c r="U15" i="3" l="1"/>
  <c r="U14" i="3"/>
  <c r="AA47" i="1"/>
  <c r="AA43" i="1"/>
  <c r="BK50" i="1"/>
  <c r="BK49" i="1"/>
  <c r="AA49" i="1" l="1"/>
  <c r="AA59" i="1" s="1"/>
  <c r="AA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Alexandra Gomez Carreno</author>
  </authors>
  <commentList>
    <comment ref="D44" authorId="0" shapeId="0" xr:uid="{4407A297-8E9D-412C-94EA-E9B166ECDFF1}">
      <text>
        <r>
          <rPr>
            <b/>
            <sz val="9"/>
            <color indexed="81"/>
            <rFont val="Tahoma"/>
            <family val="2"/>
          </rPr>
          <t>Adriana Alexandra Gomez Carreno:</t>
        </r>
        <r>
          <rPr>
            <sz val="9"/>
            <color indexed="81"/>
            <rFont val="Tahoma"/>
            <family val="2"/>
          </rPr>
          <t xml:space="preserve">
Bueno: ≤ 4%
Aceptable:  ≥ 4,1% a 6%
Deficiente: ≥ 6,1%</t>
        </r>
      </text>
    </comment>
    <comment ref="D45" authorId="0" shapeId="0" xr:uid="{5CC05A81-0A85-4389-85ED-765E091FC323}">
      <text>
        <r>
          <rPr>
            <b/>
            <sz val="9"/>
            <color indexed="81"/>
            <rFont val="Tahoma"/>
            <family val="2"/>
          </rPr>
          <t>Adriana Alexandra Gomez Carreno:</t>
        </r>
        <r>
          <rPr>
            <sz val="9"/>
            <color indexed="81"/>
            <rFont val="Tahoma"/>
            <family val="2"/>
          </rPr>
          <t xml:space="preserve">
Bueno: ≥ 5,1%
Aceptable: Entre 1% y 5%
Deficiente: ≤ 1%</t>
        </r>
      </text>
    </comment>
    <comment ref="D46" authorId="0" shapeId="0" xr:uid="{5975F0FB-7BBF-40DB-8DA4-E7513AA0EC4C}">
      <text>
        <r>
          <rPr>
            <b/>
            <sz val="9"/>
            <color indexed="81"/>
            <rFont val="Tahoma"/>
            <family val="2"/>
          </rPr>
          <t>Adriana Alexandra Gomez Carreno:</t>
        </r>
        <r>
          <rPr>
            <sz val="9"/>
            <color indexed="81"/>
            <rFont val="Tahoma"/>
            <family val="2"/>
          </rPr>
          <t xml:space="preserve">
Bueno:  ≥ 1,1%
Aceptable:  Entre 0% y 1%
Deficiente: ≤ 0%</t>
        </r>
      </text>
    </comment>
    <comment ref="D49" authorId="0" shapeId="0" xr:uid="{3AF964F4-8253-49E4-A8EC-941521C78CFB}">
      <text>
        <r>
          <rPr>
            <b/>
            <sz val="9"/>
            <color indexed="81"/>
            <rFont val="Tahoma"/>
            <family val="2"/>
          </rPr>
          <t>Adriana Alexandra Gomez Carreno:</t>
        </r>
        <r>
          <rPr>
            <sz val="9"/>
            <color indexed="81"/>
            <rFont val="Tahoma"/>
            <family val="2"/>
          </rPr>
          <t xml:space="preserve">
Aceptable: ≥85%
Moderadamente aceptable: Entre 60% y 84%
Critico: ≤59%</t>
        </r>
      </text>
    </comment>
    <comment ref="D55" authorId="0" shapeId="0" xr:uid="{F7D751C6-AF2D-4A66-B010-FD51057F7413}">
      <text>
        <r>
          <rPr>
            <b/>
            <sz val="9"/>
            <color indexed="81"/>
            <rFont val="Tahoma"/>
            <family val="2"/>
          </rPr>
          <t>Adriana Alexandra Gomez Carreno:</t>
        </r>
        <r>
          <rPr>
            <sz val="9"/>
            <color indexed="81"/>
            <rFont val="Tahoma"/>
            <family val="2"/>
          </rPr>
          <t xml:space="preserve">
Bueno:  ≥ 4,1%
Aceptable: Entre 3,1% y 4%
Deficiente: ≤3%</t>
        </r>
      </text>
    </comment>
  </commentList>
</comments>
</file>

<file path=xl/sharedStrings.xml><?xml version="1.0" encoding="utf-8"?>
<sst xmlns="http://schemas.openxmlformats.org/spreadsheetml/2006/main" count="250" uniqueCount="195">
  <si>
    <t>SUPPLIER SELECTION FORM</t>
  </si>
  <si>
    <t>CODE: CC-002</t>
  </si>
  <si>
    <t>Scale 1</t>
  </si>
  <si>
    <t>Scale 3</t>
  </si>
  <si>
    <t>Scale 2</t>
  </si>
  <si>
    <t>Scale</t>
  </si>
  <si>
    <t>Scale 5</t>
  </si>
  <si>
    <t>VERSION: 3</t>
  </si>
  <si>
    <t>Good</t>
  </si>
  <si>
    <t>Complies</t>
  </si>
  <si>
    <t>Yes</t>
  </si>
  <si>
    <t>High</t>
  </si>
  <si>
    <t>Acceptable</t>
  </si>
  <si>
    <t>DATE: 10/27/2022</t>
  </si>
  <si>
    <t>Does Not Comply</t>
  </si>
  <si>
    <t>No</t>
  </si>
  <si>
    <t>Medium</t>
  </si>
  <si>
    <t>Moderately Acceptable</t>
  </si>
  <si>
    <t>Poor</t>
  </si>
  <si>
    <t>Low</t>
  </si>
  <si>
    <t>Critical</t>
  </si>
  <si>
    <t>Supplier A Name:</t>
  </si>
  <si>
    <t>Contact Name:</t>
  </si>
  <si>
    <t>Contact E-Mail:</t>
  </si>
  <si>
    <t>Telephone:</t>
  </si>
  <si>
    <t>Supplier B Name:</t>
  </si>
  <si>
    <t>Supplier C Name:</t>
  </si>
  <si>
    <t>Objective:</t>
  </si>
  <si>
    <t>Date:</t>
  </si>
  <si>
    <t>ENABLING REQUIREMENTS</t>
  </si>
  <si>
    <t>ITEM</t>
  </si>
  <si>
    <t>CRITERIA</t>
  </si>
  <si>
    <t>COMPLIANCE</t>
  </si>
  <si>
    <t xml:space="preserve">Simple due diligence </t>
  </si>
  <si>
    <t>Declaration of the Origin of Funds, Prevention of Money Laundering, Terrorist Financing, Fraud, Bribery and Corruption Form</t>
  </si>
  <si>
    <t>Portfolio of services / Integrality and clarity of the proposal and methodology for performing the service.</t>
  </si>
  <si>
    <t xml:space="preserve">Statement of social security and parafiscal contribution payment, signed by the Statutory Auditor (when applicable) or Legal Representative and/or Accountant.  </t>
  </si>
  <si>
    <t>Statement signed by the Legal Representative, in which the supplier states: whether or not it has had investigations or sanctions by environmental authorities in the last 5 years.</t>
  </si>
  <si>
    <t>Statement signed by the Legal Representative, in which the supplier declares: whether or not it has had claims related to human rights issues before different stakeholders or that have negatively affected its reputation in the last 5 years.</t>
  </si>
  <si>
    <t>Form AS_013 Personal Data Authorization signed by the Legal Representative</t>
  </si>
  <si>
    <t>Before you begin the supplier assessment, identify the category and corresponding service:</t>
  </si>
  <si>
    <t>CATEGORY</t>
  </si>
  <si>
    <t>SERVICES</t>
  </si>
  <si>
    <t>CRITICAL</t>
  </si>
  <si>
    <r>
      <rPr>
        <sz val="10"/>
        <color theme="1"/>
        <rFont val="Arial Nova"/>
        <family val="2"/>
      </rPr>
      <t>- Technical Consulting</t>
    </r>
    <r>
      <rPr>
        <sz val="10"/>
        <color rgb="FFFF0000"/>
        <rFont val="Arial Nova"/>
        <family val="2"/>
      </rPr>
      <t xml:space="preserve"> </t>
    </r>
    <r>
      <rPr>
        <sz val="10"/>
        <color rgb="FF000000"/>
        <rFont val="Arial Nova"/>
        <family val="2"/>
      </rPr>
      <t>(EA)</t>
    </r>
  </si>
  <si>
    <t>- Strategic and International Business Consulting</t>
  </si>
  <si>
    <t>RESTRICTIVE</t>
  </si>
  <si>
    <t>- Comprehensive International Legal Advice</t>
  </si>
  <si>
    <t>- Audits and Specific Investigations</t>
  </si>
  <si>
    <t>- Strategic Consulting</t>
  </si>
  <si>
    <t>- Strategic and Domestic Business Consulting</t>
  </si>
  <si>
    <t xml:space="preserve">- Financial Consulting </t>
  </si>
  <si>
    <t xml:space="preserve">- Legal Consulting </t>
  </si>
  <si>
    <t>- Technical EV Consulting (Studies and Designs)</t>
  </si>
  <si>
    <t>- Civil Work Construction</t>
  </si>
  <si>
    <t>- Legal Representation in Judicial Proceedings</t>
  </si>
  <si>
    <t>- Agent Services</t>
  </si>
  <si>
    <t>- Financial Services and International Collections</t>
  </si>
  <si>
    <t>ASSESSMENT CRITERIA</t>
  </si>
  <si>
    <t>SUB-CRITERIA</t>
  </si>
  <si>
    <t>%</t>
  </si>
  <si>
    <t>SCALE</t>
  </si>
  <si>
    <t>SCORE</t>
  </si>
  <si>
    <t>Financial
Analysis</t>
  </si>
  <si>
    <t>Operational Payment Capacity</t>
  </si>
  <si>
    <t>Leverage Index</t>
  </si>
  <si>
    <t xml:space="preserve">Operating Margin </t>
  </si>
  <si>
    <t>Net Margin: Net Profit / Revenue or Sales</t>
  </si>
  <si>
    <t>Specific Experience</t>
  </si>
  <si>
    <t>Experience (#Projects) concerning the subject of negotiation</t>
  </si>
  <si>
    <t>OHS</t>
  </si>
  <si>
    <r>
      <rPr>
        <sz val="10"/>
        <color theme="1"/>
        <rFont val="Arial Nova"/>
        <family val="2"/>
      </rPr>
      <t>Self-assessment certificate of compliance with the OHSMS issued by the ARL with the risk percentage (less than 30 days).</t>
    </r>
    <r>
      <rPr>
        <sz val="10"/>
        <color theme="1"/>
        <rFont val="Arial Nova"/>
        <family val="2"/>
      </rPr>
      <t xml:space="preserve"> </t>
    </r>
    <r>
      <rPr>
        <b/>
        <sz val="10"/>
        <color rgb="FF000000"/>
        <rFont val="Arial Nova"/>
        <family val="2"/>
      </rPr>
      <t>Applies to Domestic Suppliers</t>
    </r>
  </si>
  <si>
    <r>
      <rPr>
        <b/>
        <sz val="10"/>
        <color rgb="FF000000"/>
        <rFont val="Arial Nova"/>
        <family val="2"/>
      </rPr>
      <t>ISO 45001</t>
    </r>
    <r>
      <rPr>
        <sz val="10"/>
        <color rgb="FF000000"/>
        <rFont val="Arial Nova"/>
        <family val="2"/>
      </rPr>
      <t xml:space="preserve"> Certification or Statement from the Legal Representative indicating that they comply with the OHS requirements applicable in their country.</t>
    </r>
    <r>
      <rPr>
        <sz val="10"/>
        <color rgb="FF000000"/>
        <rFont val="Arial Nova"/>
        <family val="2"/>
      </rPr>
      <t xml:space="preserve"> </t>
    </r>
    <r>
      <rPr>
        <b/>
        <sz val="10"/>
        <color rgb="FF000000"/>
        <rFont val="Arial Nova"/>
        <family val="2"/>
      </rPr>
      <t>Applies to International Suppliers</t>
    </r>
  </si>
  <si>
    <t>Environmental</t>
  </si>
  <si>
    <t>Do you have an environmental policy that includes a commitment to responsible environmental management and compliance with applicable environmental legislation and regulations?</t>
  </si>
  <si>
    <t>Do you have an environmental management system under ISO14011 standards or their equivalent? Is it certified, audited or verified?</t>
  </si>
  <si>
    <t>Work</t>
  </si>
  <si>
    <t xml:space="preserve">Do you have corporate policies or guidelines that ensure compliance with labor and social security regulations with your employees and, additionally, promote work conditions of well-being, diversity, inclusion, employee development and/or any other right or work condition? </t>
  </si>
  <si>
    <t>Social</t>
  </si>
  <si>
    <t xml:space="preserve">Has policies and guidelines regarding respect for human rights recognized by local regulations and/or the International Charter of Human Rights, the principles of the International Labor Organization, and national regulations that recognize human rights and gender equity.
</t>
  </si>
  <si>
    <t xml:space="preserve">Bid Score </t>
  </si>
  <si>
    <t>Please indicate the score the supplier obtained in Annex 1</t>
  </si>
  <si>
    <t>Supplier A Score</t>
  </si>
  <si>
    <t>Supplier B Score</t>
  </si>
  <si>
    <t>Supplier C Score</t>
  </si>
  <si>
    <t>SUSTAINABILITY SCORE</t>
  </si>
  <si>
    <t>Unsatisfactory</t>
  </si>
  <si>
    <t>Excellent</t>
  </si>
  <si>
    <t>Satisfactory</t>
  </si>
  <si>
    <t>≤17%</t>
  </si>
  <si>
    <t>≥ 18%</t>
  </si>
  <si>
    <t>≤ 63%</t>
  </si>
  <si>
    <t>≥ 64%</t>
  </si>
  <si>
    <t>≥ 90%</t>
  </si>
  <si>
    <t>RECRUITER</t>
  </si>
  <si>
    <t xml:space="preserve">Name: </t>
  </si>
  <si>
    <t xml:space="preserve">Position: </t>
  </si>
  <si>
    <t>Signature</t>
  </si>
  <si>
    <t>JUSTIFICATION OF THE SELECTION</t>
  </si>
  <si>
    <t>PURCHASING AND CONTRACTING</t>
  </si>
  <si>
    <t>ANNEX 1. OFFER COMPARISON</t>
  </si>
  <si>
    <t>DATE:</t>
  </si>
  <si>
    <t>INITIAL BUDGET</t>
  </si>
  <si>
    <t>DESCRIPTION</t>
  </si>
  <si>
    <t>QTY.</t>
  </si>
  <si>
    <t>UNIT</t>
  </si>
  <si>
    <t>VR. UNIT</t>
  </si>
  <si>
    <t>VR. TOTAL</t>
  </si>
  <si>
    <t>SUB-TOTAL</t>
  </si>
  <si>
    <t>Direct Cost</t>
  </si>
  <si>
    <t>Administration and Unforeseen Events</t>
  </si>
  <si>
    <t>Utility</t>
  </si>
  <si>
    <t>PLUS VAT (%)</t>
  </si>
  <si>
    <t>TOTAL</t>
  </si>
  <si>
    <t>SUPPLIER</t>
  </si>
  <si>
    <t>Warranty</t>
  </si>
  <si>
    <t>Price</t>
  </si>
  <si>
    <t xml:space="preserve">Payment Method </t>
  </si>
  <si>
    <t>Term:</t>
  </si>
  <si>
    <t>Budget value * 5
Proposal value</t>
  </si>
  <si>
    <t>Estimated term *5
Proposed term</t>
  </si>
  <si>
    <t xml:space="preserve">Does not
bid </t>
  </si>
  <si>
    <t>Partial</t>
  </si>
  <si>
    <t>Total</t>
  </si>
  <si>
    <t>On delivery</t>
  </si>
  <si>
    <t>In advance</t>
  </si>
  <si>
    <t>Before 30 days</t>
  </si>
  <si>
    <t>Other</t>
  </si>
  <si>
    <t>&gt;30 days</t>
  </si>
  <si>
    <t>Estimated term:</t>
  </si>
  <si>
    <t>TERM:</t>
  </si>
  <si>
    <t>SELECTED SUPPLIER:</t>
  </si>
  <si>
    <t>OBSERVATION OR JUSTIFICATION:</t>
  </si>
  <si>
    <t>CONTACT PERSON:</t>
  </si>
  <si>
    <t>No. of
Purchasing Document</t>
  </si>
  <si>
    <t>PREPARED BY</t>
  </si>
  <si>
    <t>APPROVED BY</t>
  </si>
  <si>
    <t>Name:</t>
  </si>
  <si>
    <t>Position:</t>
  </si>
  <si>
    <t>Signature:</t>
  </si>
  <si>
    <t>ANNEX 2 - LIST OF CRITICAL AND RESTRICTIVE CATEGORIES</t>
  </si>
  <si>
    <t>CATEGORIES</t>
  </si>
  <si>
    <t>AREAS</t>
  </si>
  <si>
    <r>
      <rPr>
        <sz val="10"/>
        <color theme="1"/>
        <rFont val="Arial"/>
        <family val="2"/>
      </rPr>
      <t>Technical Consulting</t>
    </r>
    <r>
      <rPr>
        <sz val="10"/>
        <color rgb="FFFF0000"/>
        <rFont val="Arial"/>
        <family val="2"/>
      </rPr>
      <t xml:space="preserve"> </t>
    </r>
    <r>
      <rPr>
        <sz val="10"/>
        <color rgb="FF000000"/>
        <rFont val="Arial"/>
        <family val="2"/>
      </rPr>
      <t>(EA)</t>
    </r>
  </si>
  <si>
    <t>Socio-political consulting, Prefeasibility and feasibility studies, Engagement strategies, Technical advice, Business plan analysis, Urban impacts, Socio-economic impacts, Strategic assessment, Smart transportation studies, Road safety studies, Private initiative advising, Demand estimation, Business structuring, Smart transportation systems, Property management/appraisals, Property feasibility studies ... ) Advice on private initiatives / public initiatives (flooring designs, electrical designs, geometric designs, noise footprints, aeronautical studies, structural evaluation, Networks, Road safety studies, Traffic studies, Capacity analysis, Aeronautical studies, Noise footprints, ….) (Concrete screens, Geophysical exploration, Geotechnical studies, Geology, Hydrology, Topography,</t>
  </si>
  <si>
    <t>AIRPORTS</t>
  </si>
  <si>
    <t>Strategic and International Business Consulting</t>
  </si>
  <si>
    <t>Investment Advising (Investment Banks, Financial and Tax Due Diligence, Risk Analysis, Socio-economic Evaluation, Statutory Auditing, Financial Advising, Technical Advising, Collection Evaluation, Analysis - Financial Assessment, Trust Commission, Budget Construction, ….)</t>
  </si>
  <si>
    <t>FINANCE</t>
  </si>
  <si>
    <t>Comprehensive International Legal Advice</t>
  </si>
  <si>
    <t xml:space="preserve">•	 Comprehensive legal advising in the infrastructure project structuring and/or execution
 •	 Pre-contractual and contractual process analysis
 •	 Due diligence on projects or new initiative analysis to submit proposals
 •	 Regulatory review
 •	 Developing legal opinions related to road and/or airport infrastructure projects, concession contracts, corporate, financial, compliance and corporate issues in general
</t>
  </si>
  <si>
    <t>LEGAL</t>
  </si>
  <si>
    <t>Specific Investigations and Audits</t>
  </si>
  <si>
    <t>AUDITING</t>
  </si>
  <si>
    <t>Strategic Consulting</t>
  </si>
  <si>
    <t>Market analysis, due diligence, business plan, strategic assessment, advice on private initiatives, binding opinion, etc.</t>
  </si>
  <si>
    <t>ROADS</t>
  </si>
  <si>
    <t>Strategic and Domestic Business Consulting</t>
  </si>
  <si>
    <t>(Investment Banks, Financial and Tax Due Diligence, Risk Analysis, Socio-economic Evaluation, Statutory Auditing, Financial Advising, Technical Advising, Collection Evaluation, Analysis - Financial Assessment, Trust Commission, Budget Construction.)</t>
  </si>
  <si>
    <t>Financial Consulting</t>
  </si>
  <si>
    <t>Financial and risk advisors required by Vice-presidents’ Offices during all stages of structuring and during the award stage.</t>
  </si>
  <si>
    <t xml:space="preserve">Legal Consulting </t>
  </si>
  <si>
    <t>Legal advisors required by Vice-presidents’ Offices during all stages of structuring and during the award stage.</t>
  </si>
  <si>
    <t>Technical EV Consulting (Studies and Designs)</t>
  </si>
  <si>
    <t>Preparing studies and designs in all areas of engineering (hydraulics, soil, geotechnics, networks, pavement, environmental and social property management, topography, risks, geometric design, signage, budgets, traffic studies, land-use, road safety, technology, etc.</t>
  </si>
  <si>
    <t>Civil Work Construction</t>
  </si>
  <si>
    <t>Building all types of works related to road infrastructure projects (paving works, foundations, structures, geotechnical and stabilization works, hydraulic works, operating infrastructure, signage, bridges, tunnels, forest activities, environmental activities, etc.)</t>
  </si>
  <si>
    <t>Legal Representation in Judicial Proceedings</t>
  </si>
  <si>
    <t>Legal Representation in Judicial or Administrative Proceedings</t>
  </si>
  <si>
    <t>Agent Services</t>
  </si>
  <si>
    <t>Process or agents registered abroad</t>
  </si>
  <si>
    <t>Financial Services and International Collections</t>
  </si>
  <si>
    <t>(Taxes, Audits, Accounting, Financial Reports - Taxes,..)</t>
  </si>
  <si>
    <t xml:space="preserve">Nombre: </t>
  </si>
  <si>
    <t xml:space="preserve">Cargo: </t>
  </si>
  <si>
    <t>Firma</t>
  </si>
  <si>
    <t>Análisis Financiero</t>
  </si>
  <si>
    <t>Capacidad de pago operativo</t>
  </si>
  <si>
    <t>Cumple</t>
  </si>
  <si>
    <t>No Cumple</t>
  </si>
  <si>
    <t>Indice de Apalancamiento: Deuda / Ebitda</t>
  </si>
  <si>
    <t>Bueno</t>
  </si>
  <si>
    <t>≤ 4%</t>
  </si>
  <si>
    <t>Aceptable</t>
  </si>
  <si>
    <t>≥ 4,1% a 6%</t>
  </si>
  <si>
    <t>Deficiente</t>
  </si>
  <si>
    <t>≥ 6,1%</t>
  </si>
  <si>
    <t>Margen Operacional: Utilidad Operacional / Ingreso</t>
  </si>
  <si>
    <t xml:space="preserve"> ≥ 5,1%</t>
  </si>
  <si>
    <t>Entre 1% y 5%</t>
  </si>
  <si>
    <t>≤ 1%</t>
  </si>
  <si>
    <t>Margen Neto: Utilidad Neta / Ingreso</t>
  </si>
  <si>
    <t>≥ 1,1%</t>
  </si>
  <si>
    <t>Entre 0% y 1%</t>
  </si>
  <si>
    <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</si>
</sst>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
    <numFmt numFmtId="165" formatCode="_ &quot;$&quot;\ * #,##0_ ;_ &quot;$&quot;\ * \-#,##0_ ;_ &quot;$&quot;\ * &quot;-&quot;??_ ;_ @_ "/>
  </numFmts>
  <fonts count="44" x14ac:knownFonts="1">
    <font>
      <sz val="11"/>
      <color theme="1"/>
      <name val="Calibri"/>
      <family val="2"/>
      <scheme val="minor"/>
    </font>
    <font>
      <sz val="11"/>
      <color theme="1"/>
      <name val="Calibri"/>
      <family val="2"/>
      <scheme val="minor"/>
    </font>
    <font>
      <b/>
      <sz val="14"/>
      <color theme="1"/>
      <name val="Arial Nova"/>
      <family val="2"/>
    </font>
    <font>
      <sz val="11"/>
      <name val="Arial Nova"/>
      <family val="2"/>
    </font>
    <font>
      <sz val="11"/>
      <color theme="1"/>
      <name val="Arial Nova"/>
      <family val="2"/>
    </font>
    <font>
      <b/>
      <sz val="11"/>
      <color theme="1"/>
      <name val="Arial Nova"/>
      <family val="2"/>
    </font>
    <font>
      <b/>
      <sz val="12"/>
      <color theme="1"/>
      <name val="Arial Nova"/>
      <family val="2"/>
    </font>
    <font>
      <b/>
      <sz val="14"/>
      <color theme="0"/>
      <name val="Arial Nova"/>
      <family val="2"/>
    </font>
    <font>
      <b/>
      <sz val="12"/>
      <name val="Arial Nova"/>
      <family val="2"/>
    </font>
    <font>
      <sz val="12"/>
      <name val="Arial Nova"/>
      <family val="2"/>
    </font>
    <font>
      <sz val="12"/>
      <color theme="1"/>
      <name val="Arial Nova"/>
      <family val="2"/>
    </font>
    <font>
      <b/>
      <sz val="12"/>
      <color theme="0"/>
      <name val="Arial Nova"/>
      <family val="2"/>
    </font>
    <font>
      <b/>
      <sz val="10"/>
      <name val="Arial Nova"/>
      <family val="2"/>
    </font>
    <font>
      <b/>
      <sz val="8"/>
      <name val="Arial Nova"/>
      <family val="2"/>
    </font>
    <font>
      <sz val="10"/>
      <name val="Arial Nova"/>
      <family val="2"/>
    </font>
    <font>
      <b/>
      <sz val="9"/>
      <name val="Arial Nova"/>
      <family val="2"/>
    </font>
    <font>
      <sz val="9"/>
      <name val="Arial Nova"/>
      <family val="2"/>
    </font>
    <font>
      <b/>
      <sz val="10.5"/>
      <name val="Arial Nova"/>
      <family val="2"/>
    </font>
    <font>
      <sz val="8"/>
      <name val="Arial Nova"/>
      <family val="2"/>
    </font>
    <font>
      <b/>
      <sz val="10"/>
      <color theme="0"/>
      <name val="Arial Nova"/>
      <family val="2"/>
    </font>
    <font>
      <b/>
      <sz val="9"/>
      <color theme="0"/>
      <name val="Arial Nova"/>
      <family val="2"/>
    </font>
    <font>
      <sz val="10"/>
      <color theme="1"/>
      <name val="Arial Nova"/>
      <family val="2"/>
    </font>
    <font>
      <b/>
      <sz val="11"/>
      <color theme="0"/>
      <name val="Arial Nova"/>
      <family val="2"/>
    </font>
    <font>
      <b/>
      <sz val="11"/>
      <name val="Arial Nova"/>
      <family val="2"/>
    </font>
    <font>
      <sz val="14"/>
      <color rgb="FF0070C0"/>
      <name val="Arial Nova"/>
      <family val="2"/>
    </font>
    <font>
      <sz val="9"/>
      <color indexed="81"/>
      <name val="Tahoma"/>
      <family val="2"/>
    </font>
    <font>
      <b/>
      <sz val="9"/>
      <color indexed="81"/>
      <name val="Tahoma"/>
      <family val="2"/>
    </font>
    <font>
      <sz val="10"/>
      <color rgb="FFFF0000"/>
      <name val="Arial Nova"/>
      <family val="2"/>
    </font>
    <font>
      <b/>
      <sz val="16"/>
      <color theme="1"/>
      <name val="Arial Nova"/>
      <family val="2"/>
    </font>
    <font>
      <sz val="10"/>
      <color rgb="FF202124"/>
      <name val="Arial"/>
      <family val="2"/>
    </font>
    <font>
      <sz val="10"/>
      <color theme="1"/>
      <name val="Arial"/>
      <family val="2"/>
    </font>
    <font>
      <b/>
      <sz val="16"/>
      <color theme="1"/>
      <name val="Calibri"/>
      <family val="2"/>
      <scheme val="minor"/>
    </font>
    <font>
      <sz val="11"/>
      <color theme="1"/>
      <name val="Arial"/>
      <family val="2"/>
    </font>
    <font>
      <b/>
      <sz val="10"/>
      <color theme="1"/>
      <name val="Arial"/>
      <family val="2"/>
    </font>
    <font>
      <b/>
      <sz val="11"/>
      <color theme="1"/>
      <name val="Arial"/>
      <family val="2"/>
    </font>
    <font>
      <b/>
      <sz val="12"/>
      <color theme="1"/>
      <name val="Arial"/>
      <family val="2"/>
    </font>
    <font>
      <b/>
      <sz val="10"/>
      <name val="Arial"/>
      <family val="2"/>
    </font>
    <font>
      <sz val="10"/>
      <name val="Arial"/>
      <family val="2"/>
    </font>
    <font>
      <b/>
      <sz val="11"/>
      <name val="Arial"/>
      <family val="2"/>
    </font>
    <font>
      <b/>
      <sz val="12"/>
      <color theme="0"/>
      <name val="Arial"/>
      <family val="2"/>
    </font>
    <font>
      <sz val="10"/>
      <color rgb="FFFF0000"/>
      <name val="Arial"/>
      <family val="2"/>
    </font>
    <font>
      <sz val="10"/>
      <color rgb="FF000000"/>
      <name val="Arial Nova"/>
      <family val="2"/>
    </font>
    <font>
      <b/>
      <sz val="10"/>
      <color rgb="FF000000"/>
      <name val="Arial Nova"/>
      <family val="2"/>
    </font>
    <font>
      <sz val="10"/>
      <color rgb="FF000000"/>
      <name val="Arial"/>
      <family val="2"/>
    </font>
  </fonts>
  <fills count="14">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rgb="FFFFFF00"/>
        <bgColor indexed="64"/>
      </patternFill>
    </fill>
    <fill>
      <patternFill patternType="solid">
        <fgColor rgb="FF00B0F0"/>
        <bgColor indexed="64"/>
      </patternFill>
    </fill>
    <fill>
      <patternFill patternType="solid">
        <fgColor theme="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tint="-0.14999847407452621"/>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96">
    <xf numFmtId="0" fontId="0" fillId="0" borderId="0" xfId="0"/>
    <xf numFmtId="0" fontId="4" fillId="0" borderId="0" xfId="0" applyFont="1"/>
    <xf numFmtId="0" fontId="5" fillId="0" borderId="0" xfId="0" applyFont="1" applyAlignment="1">
      <alignment horizontal="center"/>
    </xf>
    <xf numFmtId="0" fontId="4" fillId="0" borderId="0" xfId="0" applyFont="1" applyAlignment="1">
      <alignment horizontal="center"/>
    </xf>
    <xf numFmtId="0" fontId="4" fillId="10" borderId="0" xfId="0" applyFont="1" applyFill="1"/>
    <xf numFmtId="0" fontId="8" fillId="10" borderId="0" xfId="0" applyFont="1" applyFill="1" applyAlignment="1" applyProtection="1">
      <alignment vertical="center"/>
      <protection hidden="1"/>
    </xf>
    <xf numFmtId="0" fontId="6" fillId="10" borderId="0" xfId="0" applyFont="1" applyFill="1" applyAlignment="1">
      <alignment horizontal="center" vertical="center"/>
    </xf>
    <xf numFmtId="0" fontId="10" fillId="10" borderId="0" xfId="0" applyFont="1" applyFill="1" applyAlignment="1">
      <alignment horizontal="center" vertical="center" wrapText="1"/>
    </xf>
    <xf numFmtId="0" fontId="10" fillId="10" borderId="0" xfId="0" applyFont="1" applyFill="1" applyAlignment="1">
      <alignment horizontal="left" vertical="center" wrapText="1"/>
    </xf>
    <xf numFmtId="0" fontId="4" fillId="10" borderId="0" xfId="0" applyFont="1" applyFill="1" applyAlignment="1">
      <alignment horizontal="center" vertical="center"/>
    </xf>
    <xf numFmtId="0" fontId="9" fillId="10" borderId="0" xfId="0" applyFont="1" applyFill="1" applyAlignment="1" applyProtection="1">
      <alignment horizontal="center" vertical="center"/>
      <protection hidden="1"/>
    </xf>
    <xf numFmtId="0" fontId="3" fillId="0" borderId="0" xfId="0" applyFont="1" applyAlignment="1">
      <alignment wrapText="1"/>
    </xf>
    <xf numFmtId="0" fontId="14" fillId="0" borderId="0" xfId="0" applyFont="1"/>
    <xf numFmtId="0" fontId="15" fillId="0" borderId="0" xfId="0" applyFont="1" applyAlignment="1">
      <alignment horizontal="center" vertical="center"/>
    </xf>
    <xf numFmtId="0" fontId="16" fillId="0" borderId="0" xfId="0" applyFont="1" applyAlignment="1">
      <alignment horizontal="center"/>
    </xf>
    <xf numFmtId="0" fontId="17" fillId="0" borderId="0" xfId="0" applyFont="1" applyAlignment="1">
      <alignment vertical="center"/>
    </xf>
    <xf numFmtId="0" fontId="15" fillId="3" borderId="4" xfId="0" applyFont="1" applyFill="1" applyBorder="1" applyAlignment="1" applyProtection="1">
      <alignment horizontal="center" vertical="center"/>
      <protection locked="0"/>
    </xf>
    <xf numFmtId="0" fontId="3" fillId="0" borderId="0" xfId="0" applyFont="1" applyAlignment="1">
      <alignment vertical="center"/>
    </xf>
    <xf numFmtId="0" fontId="12" fillId="0" borderId="0" xfId="0" applyFont="1" applyAlignment="1">
      <alignment horizontal="left" vertical="center"/>
    </xf>
    <xf numFmtId="9" fontId="4" fillId="10" borderId="0" xfId="1" applyFont="1" applyFill="1"/>
    <xf numFmtId="0" fontId="12" fillId="0" borderId="0" xfId="0" applyFont="1" applyAlignment="1">
      <alignment horizontal="center" vertical="center"/>
    </xf>
    <xf numFmtId="0" fontId="3" fillId="0" borderId="2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5" fillId="3" borderId="4" xfId="0" applyFont="1" applyFill="1" applyBorder="1" applyAlignment="1">
      <alignment horizontal="center"/>
    </xf>
    <xf numFmtId="0" fontId="3" fillId="10" borderId="0" xfId="0" applyFont="1" applyFill="1" applyAlignment="1">
      <alignment wrapText="1"/>
    </xf>
    <xf numFmtId="0" fontId="14" fillId="10" borderId="0" xfId="0" applyFont="1" applyFill="1"/>
    <xf numFmtId="0" fontId="16" fillId="10" borderId="0" xfId="0" applyFont="1" applyFill="1" applyAlignment="1">
      <alignment horizontal="center"/>
    </xf>
    <xf numFmtId="0" fontId="16" fillId="10" borderId="0" xfId="0" applyFont="1" applyFill="1"/>
    <xf numFmtId="0" fontId="12" fillId="10" borderId="0" xfId="0" applyFont="1" applyFill="1" applyAlignment="1">
      <alignment horizontal="center" vertical="center"/>
    </xf>
    <xf numFmtId="165" fontId="14" fillId="0" borderId="32" xfId="3" applyNumberFormat="1" applyFont="1" applyFill="1" applyBorder="1" applyAlignment="1" applyProtection="1">
      <alignment vertical="center"/>
      <protection hidden="1"/>
    </xf>
    <xf numFmtId="165" fontId="14" fillId="0" borderId="31" xfId="3" applyNumberFormat="1" applyFont="1" applyFill="1" applyBorder="1" applyAlignment="1" applyProtection="1">
      <alignment vertical="center"/>
      <protection hidden="1"/>
    </xf>
    <xf numFmtId="165" fontId="14" fillId="0" borderId="30" xfId="3" applyNumberFormat="1" applyFont="1" applyFill="1" applyBorder="1" applyAlignment="1" applyProtection="1">
      <alignment vertical="center"/>
      <protection hidden="1"/>
    </xf>
    <xf numFmtId="0" fontId="15" fillId="10" borderId="2" xfId="0" applyFont="1" applyFill="1" applyBorder="1" applyAlignment="1">
      <alignment horizontal="right" vertical="center"/>
    </xf>
    <xf numFmtId="165" fontId="14" fillId="0" borderId="32" xfId="0" applyNumberFormat="1" applyFont="1" applyBorder="1" applyProtection="1">
      <protection hidden="1"/>
    </xf>
    <xf numFmtId="0" fontId="15" fillId="10" borderId="0" xfId="0" applyFont="1" applyFill="1" applyAlignment="1">
      <alignment horizontal="right" vertical="center"/>
    </xf>
    <xf numFmtId="165" fontId="14" fillId="0" borderId="31" xfId="2" applyNumberFormat="1" applyFont="1" applyFill="1" applyBorder="1" applyAlignment="1" applyProtection="1">
      <alignment horizontal="center" vertical="center"/>
      <protection hidden="1"/>
    </xf>
    <xf numFmtId="0" fontId="14" fillId="10" borderId="0" xfId="0" applyFont="1" applyFill="1" applyAlignment="1">
      <alignment horizontal="right"/>
    </xf>
    <xf numFmtId="0" fontId="17" fillId="10" borderId="0" xfId="0" applyFont="1" applyFill="1" applyAlignment="1">
      <alignment vertical="center"/>
    </xf>
    <xf numFmtId="0" fontId="3" fillId="10" borderId="0" xfId="0" applyFont="1" applyFill="1" applyAlignment="1">
      <alignment vertical="center"/>
    </xf>
    <xf numFmtId="0" fontId="12" fillId="10" borderId="0" xfId="0" applyFont="1" applyFill="1"/>
    <xf numFmtId="0" fontId="12" fillId="10" borderId="0" xfId="0" applyFont="1" applyFill="1" applyAlignment="1">
      <alignment horizontal="left" vertical="center"/>
    </xf>
    <xf numFmtId="0" fontId="12" fillId="10" borderId="0" xfId="0" applyFont="1" applyFill="1" applyAlignment="1">
      <alignment horizontal="center"/>
    </xf>
    <xf numFmtId="0" fontId="12" fillId="10" borderId="0" xfId="0" applyFont="1" applyFill="1" applyAlignment="1">
      <alignment horizontal="left" vertical="top"/>
    </xf>
    <xf numFmtId="0" fontId="12" fillId="10" borderId="19" xfId="0" applyFont="1" applyFill="1" applyBorder="1" applyAlignment="1">
      <alignment horizontal="center" vertical="center"/>
    </xf>
    <xf numFmtId="0" fontId="12" fillId="10" borderId="24" xfId="0" applyFont="1" applyFill="1" applyBorder="1" applyAlignment="1">
      <alignment horizontal="center" vertical="center"/>
    </xf>
    <xf numFmtId="0" fontId="14" fillId="10" borderId="19" xfId="0" applyFont="1" applyFill="1" applyBorder="1"/>
    <xf numFmtId="0" fontId="14" fillId="10" borderId="24" xfId="0" applyFont="1" applyFill="1" applyBorder="1"/>
    <xf numFmtId="0" fontId="2" fillId="10" borderId="0" xfId="0" applyFont="1" applyFill="1" applyAlignment="1">
      <alignment vertical="center"/>
    </xf>
    <xf numFmtId="0" fontId="3" fillId="10" borderId="0" xfId="0" applyFont="1" applyFill="1" applyProtection="1">
      <protection hidden="1"/>
    </xf>
    <xf numFmtId="0" fontId="6" fillId="10" borderId="0" xfId="0" applyFont="1" applyFill="1" applyAlignment="1">
      <alignment vertical="center"/>
    </xf>
    <xf numFmtId="0" fontId="6" fillId="10" borderId="2" xfId="0" applyFont="1" applyFill="1" applyBorder="1" applyAlignment="1">
      <alignment vertical="center"/>
    </xf>
    <xf numFmtId="0" fontId="7" fillId="10" borderId="0" xfId="0" applyFont="1" applyFill="1" applyAlignment="1" applyProtection="1">
      <alignment vertical="center" wrapText="1"/>
      <protection hidden="1"/>
    </xf>
    <xf numFmtId="0" fontId="3" fillId="10" borderId="0" xfId="0" applyFont="1" applyFill="1" applyAlignment="1" applyProtection="1">
      <alignment vertical="center"/>
      <protection hidden="1"/>
    </xf>
    <xf numFmtId="165" fontId="23" fillId="0" borderId="30" xfId="3" applyNumberFormat="1" applyFont="1" applyFill="1" applyBorder="1" applyAlignment="1" applyProtection="1">
      <alignment horizontal="center" vertical="center"/>
      <protection hidden="1"/>
    </xf>
    <xf numFmtId="0" fontId="0" fillId="0" borderId="4" xfId="0" applyBorder="1"/>
    <xf numFmtId="0" fontId="0" fillId="0" borderId="49" xfId="0" applyBorder="1"/>
    <xf numFmtId="0" fontId="0" fillId="0" borderId="50" xfId="0" applyBorder="1"/>
    <xf numFmtId="0" fontId="0" fillId="0" borderId="51" xfId="0" applyBorder="1"/>
    <xf numFmtId="0" fontId="29" fillId="0" borderId="51" xfId="0" applyFont="1" applyBorder="1"/>
    <xf numFmtId="0" fontId="30" fillId="0" borderId="51" xfId="0" applyFont="1" applyBorder="1"/>
    <xf numFmtId="0" fontId="0" fillId="0" borderId="52" xfId="0" applyBorder="1"/>
    <xf numFmtId="0" fontId="0" fillId="0" borderId="53" xfId="0" applyBorder="1"/>
    <xf numFmtId="0" fontId="5" fillId="13" borderId="4" xfId="0" applyFont="1" applyFill="1" applyBorder="1" applyAlignment="1" applyProtection="1">
      <alignment horizontal="center" vertical="center"/>
      <protection locked="0"/>
    </xf>
    <xf numFmtId="0" fontId="15" fillId="0" borderId="28" xfId="0" applyFont="1" applyBorder="1" applyAlignment="1">
      <alignment vertical="center" wrapText="1"/>
    </xf>
    <xf numFmtId="0" fontId="15" fillId="0" borderId="26" xfId="0" applyFont="1" applyBorder="1" applyAlignment="1">
      <alignment vertical="center" wrapText="1"/>
    </xf>
    <xf numFmtId="0" fontId="15" fillId="0" borderId="23" xfId="0" applyFont="1" applyBorder="1" applyAlignment="1">
      <alignment vertical="center" wrapText="1"/>
    </xf>
    <xf numFmtId="0" fontId="0" fillId="0" borderId="0" xfId="0" applyAlignment="1">
      <alignment horizontal="center"/>
    </xf>
    <xf numFmtId="0" fontId="33" fillId="0" borderId="4" xfId="0" applyFont="1" applyBorder="1"/>
    <xf numFmtId="0" fontId="33" fillId="0" borderId="6" xfId="0" applyFont="1" applyBorder="1"/>
    <xf numFmtId="0" fontId="39" fillId="6" borderId="4" xfId="0" applyFont="1" applyFill="1" applyBorder="1" applyAlignment="1">
      <alignment horizontal="center" vertical="center"/>
    </xf>
    <xf numFmtId="0" fontId="39" fillId="6" borderId="4" xfId="0" applyFont="1" applyFill="1" applyBorder="1" applyAlignment="1">
      <alignment horizontal="center" vertical="center" wrapText="1"/>
    </xf>
    <xf numFmtId="0" fontId="37" fillId="0" borderId="4" xfId="0" quotePrefix="1" applyFont="1" applyBorder="1" applyAlignment="1">
      <alignment vertical="center" wrapText="1"/>
    </xf>
    <xf numFmtId="0" fontId="37" fillId="0" borderId="4" xfId="0" quotePrefix="1" applyFont="1" applyBorder="1" applyAlignment="1">
      <alignment horizontal="left" vertical="center" wrapText="1"/>
    </xf>
    <xf numFmtId="0" fontId="32" fillId="0" borderId="4" xfId="0" applyFont="1" applyBorder="1" applyAlignment="1">
      <alignment vertical="center"/>
    </xf>
    <xf numFmtId="0" fontId="32" fillId="0" borderId="24" xfId="0" applyFont="1" applyBorder="1" applyAlignment="1">
      <alignment vertical="center"/>
    </xf>
    <xf numFmtId="0" fontId="14"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3" fillId="0" borderId="49" xfId="0" applyFont="1" applyBorder="1" applyAlignment="1" applyProtection="1">
      <alignment horizontal="center"/>
      <protection locked="0"/>
    </xf>
    <xf numFmtId="0" fontId="3" fillId="0" borderId="5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1" xfId="0" applyFont="1" applyBorder="1" applyAlignment="1" applyProtection="1">
      <alignment horizontal="center"/>
      <protection locked="0"/>
    </xf>
    <xf numFmtId="0" fontId="3" fillId="0" borderId="52" xfId="0" applyFont="1" applyBorder="1" applyAlignment="1" applyProtection="1">
      <alignment horizontal="center"/>
      <protection locked="0"/>
    </xf>
    <xf numFmtId="0" fontId="3" fillId="0" borderId="53" xfId="0" applyFont="1" applyBorder="1" applyAlignment="1" applyProtection="1">
      <alignment horizontal="center"/>
      <protection locked="0"/>
    </xf>
    <xf numFmtId="0" fontId="11" fillId="8" borderId="7" xfId="0" applyFont="1" applyFill="1" applyBorder="1" applyAlignment="1" applyProtection="1">
      <alignment horizontal="center" vertical="center"/>
      <protection hidden="1"/>
    </xf>
    <xf numFmtId="0" fontId="11" fillId="8" borderId="5" xfId="0" applyFont="1" applyFill="1" applyBorder="1" applyAlignment="1" applyProtection="1">
      <alignment horizontal="center" vertical="center"/>
      <protection hidden="1"/>
    </xf>
    <xf numFmtId="0" fontId="11" fillId="8" borderId="6" xfId="0" applyFont="1" applyFill="1" applyBorder="1" applyAlignment="1" applyProtection="1">
      <alignment horizontal="center" vertical="center"/>
      <protection hidden="1"/>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9" fontId="24" fillId="0" borderId="4" xfId="1" applyFont="1" applyBorder="1" applyAlignment="1" applyProtection="1">
      <alignment horizontal="center" vertical="center"/>
      <protection hidden="1"/>
    </xf>
    <xf numFmtId="0" fontId="2" fillId="12" borderId="33" xfId="0" applyFont="1" applyFill="1" applyBorder="1" applyAlignment="1">
      <alignment horizontal="right" vertical="center" wrapText="1"/>
    </xf>
    <xf numFmtId="0" fontId="2" fillId="12" borderId="4" xfId="0" applyFont="1" applyFill="1" applyBorder="1" applyAlignment="1">
      <alignment horizontal="right" vertical="center" wrapText="1"/>
    </xf>
    <xf numFmtId="9" fontId="2" fillId="2" borderId="33" xfId="0" applyNumberFormat="1" applyFont="1" applyFill="1" applyBorder="1" applyAlignment="1" applyProtection="1">
      <alignment horizontal="center" vertical="center"/>
      <protection hidden="1"/>
    </xf>
    <xf numFmtId="0" fontId="2" fillId="2" borderId="33"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8" fillId="0" borderId="7"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9" fontId="7" fillId="5" borderId="5" xfId="1" applyFont="1" applyFill="1" applyBorder="1" applyAlignment="1" applyProtection="1">
      <alignment horizontal="center" vertical="center"/>
      <protection locked="0" hidden="1"/>
    </xf>
    <xf numFmtId="9" fontId="7" fillId="5" borderId="6" xfId="1" applyFont="1" applyFill="1" applyBorder="1" applyAlignment="1" applyProtection="1">
      <alignment horizontal="center" vertical="center"/>
      <protection locked="0" hidden="1"/>
    </xf>
    <xf numFmtId="0" fontId="7" fillId="6" borderId="7" xfId="0" applyFont="1" applyFill="1" applyBorder="1" applyAlignment="1" applyProtection="1">
      <alignment horizontal="center" vertical="center" wrapText="1"/>
      <protection hidden="1"/>
    </xf>
    <xf numFmtId="0" fontId="7" fillId="6" borderId="5" xfId="0" applyFont="1" applyFill="1" applyBorder="1" applyAlignment="1" applyProtection="1">
      <alignment horizontal="center" vertical="center" wrapText="1"/>
      <protection hidden="1"/>
    </xf>
    <xf numFmtId="0" fontId="7" fillId="6" borderId="6" xfId="0" applyFont="1" applyFill="1" applyBorder="1" applyAlignment="1" applyProtection="1">
      <alignment horizontal="center" vertical="center" wrapText="1"/>
      <protection hidden="1"/>
    </xf>
    <xf numFmtId="0" fontId="3" fillId="0" borderId="4" xfId="0" applyFont="1" applyBorder="1" applyAlignment="1" applyProtection="1">
      <alignment horizontal="center" vertical="center"/>
      <protection hidden="1"/>
    </xf>
    <xf numFmtId="0" fontId="7" fillId="6" borderId="4" xfId="0"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10" borderId="7" xfId="0" applyFont="1" applyFill="1" applyBorder="1" applyAlignment="1" applyProtection="1">
      <alignment horizontal="center" vertical="center"/>
      <protection hidden="1"/>
    </xf>
    <xf numFmtId="0" fontId="3" fillId="10" borderId="5" xfId="0" applyFont="1" applyFill="1" applyBorder="1" applyAlignment="1" applyProtection="1">
      <alignment horizontal="center" vertical="center"/>
      <protection hidden="1"/>
    </xf>
    <xf numFmtId="0" fontId="3" fillId="10" borderId="6" xfId="0" applyFont="1" applyFill="1" applyBorder="1" applyAlignment="1" applyProtection="1">
      <alignment horizontal="center" vertical="center"/>
      <protection hidden="1"/>
    </xf>
    <xf numFmtId="0" fontId="8" fillId="9" borderId="4" xfId="0" applyFont="1" applyFill="1" applyBorder="1" applyAlignment="1" applyProtection="1">
      <alignment horizontal="center" vertical="center"/>
      <protection hidden="1"/>
    </xf>
    <xf numFmtId="0" fontId="8" fillId="4" borderId="7"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protection hidden="1"/>
    </xf>
    <xf numFmtId="0" fontId="8" fillId="9" borderId="5" xfId="0" applyFont="1" applyFill="1" applyBorder="1" applyAlignment="1" applyProtection="1">
      <alignment horizontal="center" vertical="center"/>
      <protection hidden="1"/>
    </xf>
    <xf numFmtId="0" fontId="8" fillId="9" borderId="6" xfId="0" applyFont="1" applyFill="1" applyBorder="1" applyAlignment="1" applyProtection="1">
      <alignment horizontal="center" vertical="center"/>
      <protection hidden="1"/>
    </xf>
    <xf numFmtId="0" fontId="4" fillId="10" borderId="7" xfId="0" applyFont="1" applyFill="1" applyBorder="1" applyAlignment="1" applyProtection="1">
      <alignment horizontal="center"/>
      <protection locked="0"/>
    </xf>
    <xf numFmtId="0" fontId="4" fillId="10" borderId="5" xfId="0" applyFont="1" applyFill="1" applyBorder="1" applyAlignment="1" applyProtection="1">
      <alignment horizontal="center"/>
      <protection locked="0"/>
    </xf>
    <xf numFmtId="0" fontId="4" fillId="10" borderId="6" xfId="0" applyFont="1" applyFill="1" applyBorder="1" applyAlignment="1" applyProtection="1">
      <alignment horizontal="center"/>
      <protection locked="0"/>
    </xf>
    <xf numFmtId="0" fontId="14" fillId="0" borderId="8" xfId="0" applyFont="1" applyBorder="1" applyAlignment="1" applyProtection="1">
      <alignment horizontal="left" vertical="center"/>
      <protection hidden="1"/>
    </xf>
    <xf numFmtId="0" fontId="14" fillId="0" borderId="9" xfId="0" applyFont="1" applyBorder="1" applyAlignment="1" applyProtection="1">
      <alignment horizontal="left" vertical="center"/>
      <protection hidden="1"/>
    </xf>
    <xf numFmtId="0" fontId="14" fillId="0" borderId="10" xfId="0" applyFont="1" applyBorder="1" applyAlignment="1" applyProtection="1">
      <alignment horizontal="left" vertical="center"/>
      <protection hidden="1"/>
    </xf>
    <xf numFmtId="0" fontId="14" fillId="0" borderId="11" xfId="0" applyFont="1" applyBorder="1" applyAlignment="1" applyProtection="1">
      <alignment horizontal="left" vertical="center"/>
      <protection hidden="1"/>
    </xf>
    <xf numFmtId="0" fontId="11" fillId="6" borderId="54" xfId="0" applyFont="1" applyFill="1" applyBorder="1" applyAlignment="1" applyProtection="1">
      <alignment horizontal="center" vertical="center"/>
      <protection hidden="1"/>
    </xf>
    <xf numFmtId="0" fontId="11" fillId="6" borderId="55" xfId="0" applyFont="1" applyFill="1" applyBorder="1" applyAlignment="1" applyProtection="1">
      <alignment horizontal="center" vertical="center"/>
      <protection hidden="1"/>
    </xf>
    <xf numFmtId="0" fontId="11" fillId="6" borderId="56" xfId="0" applyFont="1" applyFill="1" applyBorder="1" applyAlignment="1" applyProtection="1">
      <alignment horizontal="center" vertical="center"/>
      <protection hidden="1"/>
    </xf>
    <xf numFmtId="0" fontId="32" fillId="0" borderId="7"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3" fillId="0" borderId="7"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10" fillId="10" borderId="35" xfId="0" applyFont="1" applyFill="1" applyBorder="1" applyAlignment="1" applyProtection="1">
      <alignment horizontal="center" vertical="center"/>
      <protection locked="0"/>
    </xf>
    <xf numFmtId="0" fontId="10" fillId="10" borderId="36" xfId="0" applyFont="1" applyFill="1" applyBorder="1" applyAlignment="1" applyProtection="1">
      <alignment horizontal="center" vertical="center"/>
      <protection locked="0"/>
    </xf>
    <xf numFmtId="0" fontId="10" fillId="10" borderId="37" xfId="0" applyFont="1" applyFill="1" applyBorder="1" applyAlignment="1" applyProtection="1">
      <alignment horizontal="center" vertical="center"/>
      <protection locked="0"/>
    </xf>
    <xf numFmtId="0" fontId="10" fillId="10" borderId="40" xfId="0" applyFont="1" applyFill="1" applyBorder="1" applyAlignment="1" applyProtection="1">
      <alignment horizontal="center" vertical="center"/>
      <protection locked="0"/>
    </xf>
    <xf numFmtId="0" fontId="10" fillId="10" borderId="41" xfId="0" applyFont="1" applyFill="1" applyBorder="1" applyAlignment="1" applyProtection="1">
      <alignment horizontal="center" vertical="center"/>
      <protection locked="0"/>
    </xf>
    <xf numFmtId="0" fontId="10" fillId="10" borderId="42" xfId="0" applyFont="1" applyFill="1"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10" fillId="0" borderId="35"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9" fontId="24" fillId="0" borderId="33" xfId="1" applyFont="1" applyBorder="1" applyAlignment="1" applyProtection="1">
      <alignment horizontal="center" vertical="center"/>
      <protection hidden="1"/>
    </xf>
    <xf numFmtId="0" fontId="10" fillId="0" borderId="38"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21" fillId="0" borderId="7" xfId="0" quotePrefix="1" applyFont="1" applyBorder="1" applyAlignment="1">
      <alignment vertical="center" wrapText="1"/>
    </xf>
    <xf numFmtId="0" fontId="21" fillId="0" borderId="5" xfId="0" quotePrefix="1" applyFont="1" applyBorder="1" applyAlignment="1">
      <alignment vertical="center" wrapText="1"/>
    </xf>
    <xf numFmtId="0" fontId="21" fillId="0" borderId="6" xfId="0" quotePrefix="1" applyFont="1" applyBorder="1" applyAlignment="1">
      <alignment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4" fillId="10" borderId="4" xfId="0" applyFont="1" applyFill="1" applyBorder="1" applyAlignment="1">
      <alignment horizontal="left" vertical="center" wrapText="1"/>
    </xf>
    <xf numFmtId="0" fontId="14" fillId="0" borderId="4" xfId="0" applyFont="1" applyBorder="1" applyAlignment="1">
      <alignment horizontal="left" vertical="center" wrapText="1"/>
    </xf>
    <xf numFmtId="9" fontId="24" fillId="10" borderId="4" xfId="1" applyFont="1" applyFill="1" applyBorder="1" applyAlignment="1" applyProtection="1">
      <alignment horizontal="center" vertical="center"/>
      <protection hidden="1"/>
    </xf>
    <xf numFmtId="0" fontId="14" fillId="0" borderId="4" xfId="0" applyFont="1" applyBorder="1" applyAlignment="1">
      <alignment horizontal="left" vertical="top" wrapText="1"/>
    </xf>
    <xf numFmtId="9" fontId="8" fillId="10" borderId="4" xfId="0" applyNumberFormat="1" applyFont="1" applyFill="1" applyBorder="1" applyAlignment="1">
      <alignment horizontal="center" vertical="center"/>
    </xf>
    <xf numFmtId="0" fontId="8" fillId="10" borderId="4" xfId="0" applyFont="1" applyFill="1" applyBorder="1" applyAlignment="1">
      <alignment horizontal="center" vertical="center"/>
    </xf>
    <xf numFmtId="0" fontId="9" fillId="10" borderId="43" xfId="0" applyFont="1" applyFill="1" applyBorder="1" applyAlignment="1" applyProtection="1">
      <alignment horizontal="center" vertical="center"/>
      <protection locked="0"/>
    </xf>
    <xf numFmtId="0" fontId="9" fillId="10" borderId="44" xfId="0" applyFont="1" applyFill="1" applyBorder="1" applyAlignment="1" applyProtection="1">
      <alignment horizontal="center" vertical="center"/>
      <protection locked="0"/>
    </xf>
    <xf numFmtId="0" fontId="9" fillId="10" borderId="45" xfId="0" applyFont="1" applyFill="1" applyBorder="1" applyAlignment="1" applyProtection="1">
      <alignment horizontal="center" vertical="center"/>
      <protection locked="0"/>
    </xf>
    <xf numFmtId="9" fontId="8" fillId="0" borderId="1" xfId="1" applyFont="1" applyBorder="1" applyAlignment="1">
      <alignment horizontal="center" vertical="center"/>
    </xf>
    <xf numFmtId="9" fontId="8" fillId="0" borderId="3" xfId="1" applyFont="1" applyBorder="1" applyAlignment="1">
      <alignment horizontal="center" vertical="center"/>
    </xf>
    <xf numFmtId="9" fontId="8" fillId="0" borderId="16" xfId="1" applyFont="1" applyBorder="1" applyAlignment="1">
      <alignment horizontal="center" vertical="center"/>
    </xf>
    <xf numFmtId="9" fontId="8" fillId="0" borderId="17" xfId="1" applyFont="1" applyBorder="1" applyAlignment="1">
      <alignment horizontal="center" vertical="center"/>
    </xf>
    <xf numFmtId="0" fontId="8" fillId="0" borderId="4" xfId="0" applyFont="1" applyBorder="1" applyAlignment="1" applyProtection="1">
      <alignment horizontal="center" vertical="center" wrapText="1"/>
      <protection hidden="1"/>
    </xf>
    <xf numFmtId="0" fontId="23" fillId="0" borderId="4" xfId="0" applyFont="1" applyBorder="1" applyAlignment="1">
      <alignment horizontal="center" vertical="center" wrapText="1"/>
    </xf>
    <xf numFmtId="0" fontId="14" fillId="10" borderId="4" xfId="0" applyFont="1" applyFill="1" applyBorder="1" applyAlignment="1">
      <alignment horizontal="left" vertical="center"/>
    </xf>
    <xf numFmtId="0" fontId="9" fillId="10" borderId="35" xfId="0" applyFont="1" applyFill="1" applyBorder="1" applyAlignment="1" applyProtection="1">
      <alignment horizontal="center" vertical="center"/>
      <protection locked="0"/>
    </xf>
    <xf numFmtId="0" fontId="9" fillId="10" borderId="36" xfId="0" applyFont="1" applyFill="1" applyBorder="1" applyAlignment="1" applyProtection="1">
      <alignment horizontal="center" vertical="center"/>
      <protection locked="0"/>
    </xf>
    <xf numFmtId="0" fontId="9" fillId="10" borderId="37" xfId="0" applyFont="1" applyFill="1" applyBorder="1" applyAlignment="1" applyProtection="1">
      <alignment horizontal="center" vertical="center"/>
      <protection locked="0"/>
    </xf>
    <xf numFmtId="0" fontId="9" fillId="10" borderId="40" xfId="0" applyFont="1" applyFill="1" applyBorder="1" applyAlignment="1" applyProtection="1">
      <alignment horizontal="center" vertical="center"/>
      <protection locked="0"/>
    </xf>
    <xf numFmtId="0" fontId="9" fillId="10" borderId="41" xfId="0" applyFont="1" applyFill="1" applyBorder="1" applyAlignment="1" applyProtection="1">
      <alignment horizontal="center" vertical="center"/>
      <protection locked="0"/>
    </xf>
    <xf numFmtId="0" fontId="9" fillId="10" borderId="42" xfId="0" applyFont="1" applyFill="1" applyBorder="1" applyAlignment="1" applyProtection="1">
      <alignment horizontal="center" vertical="center"/>
      <protection locked="0"/>
    </xf>
    <xf numFmtId="9" fontId="8" fillId="10" borderId="4" xfId="1" applyFont="1" applyFill="1" applyBorder="1" applyAlignment="1">
      <alignment horizontal="center" vertical="center"/>
    </xf>
    <xf numFmtId="0" fontId="23" fillId="0" borderId="4" xfId="0" applyFont="1" applyBorder="1" applyAlignment="1">
      <alignment horizontal="center" vertical="center"/>
    </xf>
    <xf numFmtId="0" fontId="14" fillId="0" borderId="4" xfId="0" applyFont="1" applyBorder="1" applyAlignment="1">
      <alignment horizontal="left" wrapText="1"/>
    </xf>
    <xf numFmtId="9" fontId="8" fillId="0" borderId="4" xfId="1" applyFont="1" applyBorder="1" applyAlignment="1">
      <alignment horizontal="center" vertical="center"/>
    </xf>
    <xf numFmtId="0" fontId="9"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9" fontId="8" fillId="0" borderId="4" xfId="0" applyNumberFormat="1" applyFont="1" applyBorder="1" applyAlignment="1">
      <alignment horizontal="center" vertical="center"/>
    </xf>
    <xf numFmtId="0" fontId="23" fillId="10" borderId="4" xfId="0" applyFont="1" applyFill="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17" xfId="0" applyFont="1" applyBorder="1" applyAlignment="1">
      <alignment horizontal="center" vertical="center"/>
    </xf>
    <xf numFmtId="0" fontId="9" fillId="0" borderId="38"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0" xfId="0" applyFont="1" applyFill="1" applyAlignment="1">
      <alignment horizontal="center" vertical="center"/>
    </xf>
    <xf numFmtId="0" fontId="5" fillId="2" borderId="19"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2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7" xfId="0" applyFont="1" applyFill="1" applyBorder="1" applyAlignment="1">
      <alignment horizontal="center" vertical="center"/>
    </xf>
    <xf numFmtId="0" fontId="14" fillId="0" borderId="7" xfId="0" quotePrefix="1" applyFont="1" applyBorder="1" applyAlignment="1">
      <alignment vertical="center" wrapText="1"/>
    </xf>
    <xf numFmtId="0" fontId="14" fillId="0" borderId="5" xfId="0" quotePrefix="1" applyFont="1" applyBorder="1" applyAlignment="1">
      <alignment vertical="center" wrapText="1"/>
    </xf>
    <xf numFmtId="0" fontId="14" fillId="0" borderId="6" xfId="0" quotePrefix="1" applyFont="1" applyBorder="1" applyAlignment="1">
      <alignment vertical="center" wrapText="1"/>
    </xf>
    <xf numFmtId="0" fontId="10" fillId="0" borderId="3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10" fillId="10" borderId="43" xfId="0" applyFont="1" applyFill="1" applyBorder="1" applyAlignment="1" applyProtection="1">
      <alignment horizontal="center" vertical="center"/>
      <protection locked="0"/>
    </xf>
    <xf numFmtId="0" fontId="10" fillId="10" borderId="44" xfId="0" applyFont="1" applyFill="1" applyBorder="1" applyAlignment="1" applyProtection="1">
      <alignment horizontal="center" vertical="center"/>
      <protection locked="0"/>
    </xf>
    <xf numFmtId="0" fontId="10" fillId="10" borderId="45" xfId="0" applyFont="1" applyFill="1" applyBorder="1" applyAlignment="1" applyProtection="1">
      <alignment horizontal="center" vertical="center"/>
      <protection locked="0"/>
    </xf>
    <xf numFmtId="0" fontId="11" fillId="6" borderId="48" xfId="0" applyFont="1" applyFill="1" applyBorder="1" applyAlignment="1">
      <alignment horizontal="center" vertical="center"/>
    </xf>
    <xf numFmtId="0" fontId="33" fillId="7" borderId="7" xfId="0" applyFont="1" applyFill="1" applyBorder="1" applyAlignment="1">
      <alignment horizontal="center"/>
    </xf>
    <xf numFmtId="0" fontId="33" fillId="7" borderId="5" xfId="0" applyFont="1" applyFill="1" applyBorder="1" applyAlignment="1">
      <alignment horizontal="center"/>
    </xf>
    <xf numFmtId="0" fontId="33" fillId="7" borderId="6" xfId="0" applyFont="1" applyFill="1" applyBorder="1" applyAlignment="1">
      <alignment horizontal="center"/>
    </xf>
    <xf numFmtId="0" fontId="33" fillId="11" borderId="7" xfId="0" applyFont="1" applyFill="1" applyBorder="1" applyAlignment="1">
      <alignment horizontal="center" vertical="center" wrapText="1"/>
    </xf>
    <xf numFmtId="0" fontId="33" fillId="11" borderId="5" xfId="0" applyFont="1" applyFill="1" applyBorder="1" applyAlignment="1">
      <alignment horizontal="center" vertical="center" wrapText="1"/>
    </xf>
    <xf numFmtId="0" fontId="33" fillId="11" borderId="6" xfId="0" applyFont="1" applyFill="1" applyBorder="1" applyAlignment="1">
      <alignment horizontal="center" vertical="center" wrapText="1"/>
    </xf>
    <xf numFmtId="0" fontId="30" fillId="0" borderId="7"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7" fillId="0" borderId="7"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xf>
    <xf numFmtId="0" fontId="37" fillId="0" borderId="5" xfId="0" applyFont="1" applyBorder="1" applyAlignment="1">
      <alignment vertical="center"/>
    </xf>
    <xf numFmtId="0" fontId="37" fillId="0" borderId="6" xfId="0" applyFont="1" applyBorder="1" applyAlignment="1">
      <alignment vertical="center"/>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11" fillId="6" borderId="47"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6" fillId="0" borderId="7" xfId="0" applyFont="1" applyBorder="1" applyAlignment="1" applyProtection="1">
      <alignment vertical="center"/>
      <protection hidden="1"/>
    </xf>
    <xf numFmtId="0" fontId="36" fillId="0" borderId="5" xfId="0" applyFont="1" applyBorder="1" applyAlignment="1" applyProtection="1">
      <alignment vertical="center"/>
      <protection hidden="1"/>
    </xf>
    <xf numFmtId="0" fontId="36" fillId="0" borderId="6" xfId="0" applyFont="1" applyBorder="1" applyAlignment="1" applyProtection="1">
      <alignment vertical="center"/>
      <protection hidden="1"/>
    </xf>
    <xf numFmtId="0" fontId="38" fillId="0" borderId="1" xfId="0" applyFont="1" applyBorder="1" applyAlignment="1" applyProtection="1">
      <alignment horizontal="center" vertical="center" wrapText="1"/>
      <protection hidden="1"/>
    </xf>
    <xf numFmtId="0" fontId="38" fillId="0" borderId="2" xfId="0" applyFont="1" applyBorder="1" applyAlignment="1" applyProtection="1">
      <alignment horizontal="center" vertical="center" wrapText="1"/>
      <protection hidden="1"/>
    </xf>
    <xf numFmtId="0" fontId="38" fillId="0" borderId="3" xfId="0" applyFont="1" applyBorder="1" applyAlignment="1" applyProtection="1">
      <alignment horizontal="center" vertical="center" wrapText="1"/>
      <protection hidden="1"/>
    </xf>
    <xf numFmtId="0" fontId="38" fillId="0" borderId="18" xfId="0" applyFont="1" applyBorder="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38" fillId="0" borderId="19" xfId="0" applyFont="1" applyBorder="1" applyAlignment="1" applyProtection="1">
      <alignment horizontal="center" vertical="center" wrapText="1"/>
      <protection hidden="1"/>
    </xf>
    <xf numFmtId="0" fontId="38" fillId="0" borderId="16" xfId="0" applyFont="1" applyBorder="1" applyAlignment="1" applyProtection="1">
      <alignment horizontal="center" vertical="center" wrapText="1"/>
      <protection hidden="1"/>
    </xf>
    <xf numFmtId="0" fontId="38" fillId="0" borderId="20" xfId="0" applyFont="1" applyBorder="1" applyAlignment="1" applyProtection="1">
      <alignment horizontal="center" vertical="center" wrapText="1"/>
      <protection hidden="1"/>
    </xf>
    <xf numFmtId="0" fontId="38" fillId="0" borderId="17"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4" fillId="0" borderId="2" xfId="0" applyFont="1" applyBorder="1" applyAlignment="1" applyProtection="1">
      <alignment horizontal="center" wrapText="1"/>
      <protection hidden="1"/>
    </xf>
    <xf numFmtId="0" fontId="14" fillId="0" borderId="3" xfId="0" applyFont="1" applyBorder="1" applyAlignment="1" applyProtection="1">
      <alignment horizontal="center" wrapText="1"/>
      <protection hidden="1"/>
    </xf>
    <xf numFmtId="0" fontId="14" fillId="0" borderId="18" xfId="0" applyFont="1" applyBorder="1" applyAlignment="1" applyProtection="1">
      <alignment horizontal="center" wrapText="1"/>
      <protection hidden="1"/>
    </xf>
    <xf numFmtId="0" fontId="14" fillId="0" borderId="0" xfId="0" applyFont="1" applyAlignment="1" applyProtection="1">
      <alignment horizontal="center" wrapText="1"/>
      <protection hidden="1"/>
    </xf>
    <xf numFmtId="0" fontId="14" fillId="0" borderId="19" xfId="0" applyFont="1" applyBorder="1" applyAlignment="1" applyProtection="1">
      <alignment horizontal="center" wrapText="1"/>
      <protection hidden="1"/>
    </xf>
    <xf numFmtId="0" fontId="14" fillId="0" borderId="16" xfId="0" applyFont="1" applyBorder="1" applyAlignment="1" applyProtection="1">
      <alignment horizontal="center" wrapText="1"/>
      <protection hidden="1"/>
    </xf>
    <xf numFmtId="0" fontId="14" fillId="0" borderId="20" xfId="0" applyFont="1" applyBorder="1" applyAlignment="1" applyProtection="1">
      <alignment horizontal="center" wrapText="1"/>
      <protection hidden="1"/>
    </xf>
    <xf numFmtId="0" fontId="14" fillId="0" borderId="17" xfId="0" applyFont="1" applyBorder="1" applyAlignment="1" applyProtection="1">
      <alignment horizontal="center" wrapText="1"/>
      <protection hidden="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3" fillId="0" borderId="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protection hidden="1"/>
    </xf>
    <xf numFmtId="0" fontId="36" fillId="0" borderId="5" xfId="0" applyFont="1" applyBorder="1" applyAlignment="1" applyProtection="1">
      <alignment horizontal="center" vertical="center"/>
      <protection hidden="1"/>
    </xf>
    <xf numFmtId="0" fontId="36" fillId="0" borderId="6" xfId="0" applyFont="1" applyBorder="1" applyAlignment="1" applyProtection="1">
      <alignment horizontal="center" vertical="center"/>
      <protection hidden="1"/>
    </xf>
    <xf numFmtId="0" fontId="36" fillId="0" borderId="4" xfId="0" applyFont="1" applyBorder="1" applyAlignment="1" applyProtection="1">
      <alignment horizontal="center" vertical="center" wrapText="1"/>
      <protection locked="0"/>
    </xf>
    <xf numFmtId="0" fontId="36" fillId="0" borderId="5" xfId="0" applyFont="1" applyBorder="1" applyAlignment="1">
      <alignment horizontal="center" vertical="center"/>
    </xf>
    <xf numFmtId="0" fontId="36" fillId="0" borderId="7"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3" fillId="7" borderId="1" xfId="0" applyFont="1" applyFill="1" applyBorder="1" applyAlignment="1">
      <alignment horizontal="center" vertical="center"/>
    </xf>
    <xf numFmtId="0" fontId="33" fillId="7" borderId="2" xfId="0" applyFont="1" applyFill="1" applyBorder="1" applyAlignment="1">
      <alignment horizontal="center" vertical="center"/>
    </xf>
    <xf numFmtId="0" fontId="33" fillId="7" borderId="3" xfId="0" applyFont="1" applyFill="1" applyBorder="1" applyAlignment="1">
      <alignment horizontal="center" vertical="center"/>
    </xf>
    <xf numFmtId="0" fontId="33" fillId="7" borderId="16" xfId="0" applyFont="1" applyFill="1" applyBorder="1" applyAlignment="1">
      <alignment horizontal="center" vertical="center"/>
    </xf>
    <xf numFmtId="0" fontId="33" fillId="7" borderId="20" xfId="0" applyFont="1" applyFill="1" applyBorder="1" applyAlignment="1">
      <alignment horizontal="center" vertical="center"/>
    </xf>
    <xf numFmtId="0" fontId="33" fillId="7" borderId="17" xfId="0" applyFont="1" applyFill="1" applyBorder="1" applyAlignment="1">
      <alignment horizontal="center" vertical="center"/>
    </xf>
    <xf numFmtId="0" fontId="11" fillId="6" borderId="46" xfId="0" applyFont="1" applyFill="1" applyBorder="1" applyAlignment="1">
      <alignment horizontal="center" vertical="center"/>
    </xf>
    <xf numFmtId="0" fontId="36" fillId="0" borderId="4" xfId="0" applyFont="1" applyBorder="1" applyAlignment="1" applyProtection="1">
      <alignment horizontal="left" vertical="center"/>
      <protection hidden="1"/>
    </xf>
    <xf numFmtId="0" fontId="14" fillId="0" borderId="0" xfId="0" applyFont="1" applyAlignment="1" applyProtection="1">
      <alignment horizontal="center" vertical="center"/>
      <protection hidden="1"/>
    </xf>
    <xf numFmtId="0" fontId="12" fillId="10" borderId="0" xfId="0" applyFont="1" applyFill="1" applyAlignment="1" applyProtection="1">
      <alignment horizontal="center" vertical="center"/>
      <protection hidden="1"/>
    </xf>
    <xf numFmtId="0" fontId="37" fillId="0" borderId="4"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protection hidden="1"/>
    </xf>
    <xf numFmtId="0" fontId="37" fillId="0" borderId="4" xfId="0" applyFont="1" applyBorder="1" applyAlignment="1" applyProtection="1">
      <alignment horizontal="center" vertical="center"/>
      <protection locked="0"/>
    </xf>
    <xf numFmtId="0" fontId="3" fillId="0" borderId="4" xfId="0" applyFont="1" applyBorder="1" applyAlignment="1">
      <alignment horizontal="center" wrapText="1"/>
    </xf>
    <xf numFmtId="0" fontId="36" fillId="0" borderId="4" xfId="0" applyFont="1" applyBorder="1" applyAlignment="1">
      <alignment horizontal="center" vertical="center" wrapText="1"/>
    </xf>
    <xf numFmtId="0" fontId="36" fillId="0" borderId="4" xfId="0" applyFont="1" applyBorder="1" applyAlignment="1">
      <alignment horizontal="left" vertical="center"/>
    </xf>
    <xf numFmtId="15" fontId="16" fillId="0" borderId="7" xfId="0" applyNumberFormat="1" applyFont="1" applyBorder="1" applyAlignment="1" applyProtection="1">
      <alignment vertical="center"/>
      <protection locked="0"/>
    </xf>
    <xf numFmtId="15" fontId="16" fillId="0" borderId="5" xfId="0" applyNumberFormat="1" applyFont="1" applyBorder="1" applyAlignment="1" applyProtection="1">
      <alignment vertical="center"/>
      <protection locked="0"/>
    </xf>
    <xf numFmtId="15" fontId="16" fillId="0" borderId="6" xfId="0" applyNumberFormat="1" applyFont="1" applyBorder="1" applyAlignment="1" applyProtection="1">
      <alignment vertical="center"/>
      <protection locked="0"/>
    </xf>
    <xf numFmtId="0" fontId="19" fillId="6" borderId="4" xfId="0" applyFont="1" applyFill="1" applyBorder="1" applyAlignment="1">
      <alignment horizontal="center" vertical="center"/>
    </xf>
    <xf numFmtId="0" fontId="19" fillId="6" borderId="34" xfId="0" applyFont="1" applyFill="1" applyBorder="1" applyAlignment="1">
      <alignment horizontal="center" vertical="center"/>
    </xf>
    <xf numFmtId="0" fontId="20" fillId="6" borderId="4"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15" fillId="3" borderId="4" xfId="0" applyFont="1" applyFill="1" applyBorder="1" applyAlignment="1">
      <alignment horizontal="center"/>
    </xf>
    <xf numFmtId="0" fontId="14" fillId="0" borderId="28"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protection locked="0"/>
    </xf>
    <xf numFmtId="0" fontId="14" fillId="0" borderId="27" xfId="0" applyFont="1" applyBorder="1" applyAlignment="1" applyProtection="1">
      <alignment horizontal="left" vertical="center"/>
      <protection locked="0"/>
    </xf>
    <xf numFmtId="0" fontId="14" fillId="0" borderId="28"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165" fontId="14" fillId="0" borderId="32" xfId="3" applyNumberFormat="1" applyFont="1" applyFill="1" applyBorder="1" applyAlignment="1" applyProtection="1">
      <alignment horizontal="center" vertical="center"/>
      <protection locked="0"/>
    </xf>
    <xf numFmtId="165" fontId="14" fillId="0" borderId="32" xfId="3" applyNumberFormat="1" applyFont="1" applyFill="1" applyBorder="1" applyAlignment="1" applyProtection="1">
      <alignment horizontal="center" vertical="center"/>
      <protection hidden="1"/>
    </xf>
    <xf numFmtId="0" fontId="15" fillId="3" borderId="7" xfId="0" applyFont="1" applyFill="1" applyBorder="1" applyAlignment="1">
      <alignment horizontal="center"/>
    </xf>
    <xf numFmtId="0" fontId="15" fillId="3" borderId="5" xfId="0" applyFont="1" applyFill="1" applyBorder="1" applyAlignment="1">
      <alignment horizontal="center"/>
    </xf>
    <xf numFmtId="0" fontId="15" fillId="3" borderId="6" xfId="0" applyFont="1" applyFill="1" applyBorder="1" applyAlignment="1">
      <alignment horizontal="center"/>
    </xf>
    <xf numFmtId="165" fontId="14" fillId="0" borderId="31" xfId="3" applyNumberFormat="1" applyFont="1" applyFill="1" applyBorder="1" applyAlignment="1" applyProtection="1">
      <alignment horizontal="center" vertical="center"/>
      <protection hidden="1"/>
    </xf>
    <xf numFmtId="0" fontId="14" fillId="0" borderId="26"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26"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165" fontId="14" fillId="0" borderId="31" xfId="3" applyNumberFormat="1" applyFont="1" applyFill="1" applyBorder="1" applyAlignment="1" applyProtection="1">
      <alignment horizontal="center"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23"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165" fontId="14" fillId="0" borderId="30" xfId="3" applyNumberFormat="1" applyFont="1" applyFill="1" applyBorder="1" applyAlignment="1" applyProtection="1">
      <alignment horizontal="center" vertical="center"/>
      <protection locked="0"/>
    </xf>
    <xf numFmtId="165" fontId="14" fillId="0" borderId="30" xfId="3" applyNumberFormat="1" applyFont="1" applyFill="1" applyBorder="1" applyAlignment="1" applyProtection="1">
      <alignment horizontal="center" vertical="center"/>
      <protection hidden="1"/>
    </xf>
    <xf numFmtId="0" fontId="15" fillId="10" borderId="2" xfId="0" applyFont="1" applyFill="1" applyBorder="1" applyAlignment="1">
      <alignment horizontal="right" vertical="center"/>
    </xf>
    <xf numFmtId="0" fontId="15" fillId="10" borderId="3" xfId="0" applyFont="1" applyFill="1" applyBorder="1" applyAlignment="1">
      <alignment horizontal="right" vertical="center"/>
    </xf>
    <xf numFmtId="0" fontId="15" fillId="11" borderId="32" xfId="0" applyFont="1" applyFill="1" applyBorder="1" applyAlignment="1">
      <alignment horizontal="right" vertical="center"/>
    </xf>
    <xf numFmtId="0" fontId="15" fillId="11" borderId="32" xfId="0" applyFont="1" applyFill="1" applyBorder="1" applyAlignment="1">
      <alignment horizontal="center" vertical="center"/>
    </xf>
    <xf numFmtId="0" fontId="15" fillId="10" borderId="0" xfId="0" applyFont="1" applyFill="1" applyAlignment="1">
      <alignment horizontal="right" vertical="center"/>
    </xf>
    <xf numFmtId="0" fontId="15" fillId="10" borderId="19" xfId="0" applyFont="1" applyFill="1" applyBorder="1" applyAlignment="1">
      <alignment horizontal="right" vertical="center"/>
    </xf>
    <xf numFmtId="0" fontId="15" fillId="0" borderId="31" xfId="0" applyFont="1" applyBorder="1" applyAlignment="1" applyProtection="1">
      <alignment horizontal="right" vertical="center" wrapText="1"/>
      <protection hidden="1"/>
    </xf>
    <xf numFmtId="165" fontId="14" fillId="0" borderId="31" xfId="2" applyNumberFormat="1" applyFont="1" applyFill="1" applyBorder="1" applyAlignment="1" applyProtection="1">
      <alignment horizontal="center" vertical="center"/>
      <protection hidden="1"/>
    </xf>
    <xf numFmtId="0" fontId="15" fillId="0" borderId="31" xfId="0" applyFont="1" applyBorder="1" applyAlignment="1">
      <alignment horizontal="right" vertical="center" wrapText="1"/>
    </xf>
    <xf numFmtId="9" fontId="15" fillId="0" borderId="31" xfId="1" applyFont="1" applyFill="1" applyBorder="1" applyAlignment="1" applyProtection="1">
      <alignment horizontal="right" vertical="center" wrapText="1"/>
      <protection locked="0"/>
    </xf>
    <xf numFmtId="9" fontId="15" fillId="0" borderId="31" xfId="0" applyNumberFormat="1" applyFont="1" applyBorder="1" applyAlignment="1" applyProtection="1">
      <alignment horizontal="right" vertical="center" wrapText="1"/>
      <protection locked="0"/>
    </xf>
    <xf numFmtId="0" fontId="15" fillId="11" borderId="30" xfId="0" applyFont="1" applyFill="1" applyBorder="1" applyAlignment="1">
      <alignment horizontal="right" vertical="center"/>
    </xf>
    <xf numFmtId="165" fontId="12" fillId="0" borderId="30" xfId="3" applyNumberFormat="1" applyFont="1" applyFill="1" applyBorder="1" applyAlignment="1" applyProtection="1">
      <alignment horizontal="center" vertical="center"/>
      <protection hidden="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0" xfId="0" applyFont="1" applyFill="1" applyAlignment="1">
      <alignment horizontal="center" vertical="center"/>
    </xf>
    <xf numFmtId="0" fontId="17" fillId="3" borderId="19"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17" xfId="0" applyFont="1" applyFill="1" applyBorder="1" applyAlignment="1">
      <alignment horizontal="center" vertical="center"/>
    </xf>
    <xf numFmtId="0" fontId="15" fillId="3" borderId="4" xfId="0" applyFont="1" applyFill="1" applyBorder="1" applyAlignment="1">
      <alignment horizontal="center" vertical="center"/>
    </xf>
    <xf numFmtId="16" fontId="15" fillId="3" borderId="1" xfId="0" applyNumberFormat="1" applyFont="1" applyFill="1" applyBorder="1" applyAlignment="1" applyProtection="1">
      <alignment horizontal="center" vertical="center" wrapText="1"/>
      <protection locked="0"/>
    </xf>
    <xf numFmtId="16" fontId="15" fillId="3" borderId="2" xfId="0" applyNumberFormat="1" applyFont="1" applyFill="1" applyBorder="1" applyAlignment="1" applyProtection="1">
      <alignment horizontal="center" vertical="center" wrapText="1"/>
      <protection locked="0"/>
    </xf>
    <xf numFmtId="16" fontId="15" fillId="3" borderId="3" xfId="0" applyNumberFormat="1" applyFont="1" applyFill="1" applyBorder="1" applyAlignment="1" applyProtection="1">
      <alignment horizontal="center" vertical="center" wrapText="1"/>
      <protection locked="0"/>
    </xf>
    <xf numFmtId="16" fontId="15" fillId="3" borderId="7" xfId="0" applyNumberFormat="1" applyFont="1" applyFill="1" applyBorder="1" applyAlignment="1" applyProtection="1">
      <alignment horizontal="center" vertical="center" wrapText="1"/>
      <protection locked="0"/>
    </xf>
    <xf numFmtId="16" fontId="15" fillId="3" borderId="5" xfId="0" applyNumberFormat="1" applyFont="1" applyFill="1" applyBorder="1" applyAlignment="1" applyProtection="1">
      <alignment horizontal="center" vertical="center" wrapText="1"/>
      <protection locked="0"/>
    </xf>
    <xf numFmtId="16" fontId="15" fillId="3" borderId="6" xfId="0" applyNumberFormat="1"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4" xfId="0" applyFont="1" applyFill="1" applyBorder="1" applyAlignment="1">
      <alignment horizontal="center" vertical="center"/>
    </xf>
    <xf numFmtId="0" fontId="15" fillId="11" borderId="30" xfId="0" applyFont="1" applyFill="1" applyBorder="1" applyAlignment="1">
      <alignment horizontal="center" vertical="center"/>
    </xf>
    <xf numFmtId="0" fontId="18" fillId="3" borderId="18"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9"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3" fillId="3" borderId="4" xfId="0" applyFont="1" applyFill="1" applyBorder="1" applyAlignment="1">
      <alignment horizontal="center" vertical="center" wrapText="1"/>
    </xf>
    <xf numFmtId="16" fontId="18" fillId="3" borderId="34" xfId="0" applyNumberFormat="1" applyFont="1" applyFill="1" applyBorder="1" applyAlignment="1" applyProtection="1">
      <alignment horizontal="center" vertical="center" wrapText="1"/>
      <protection locked="0"/>
    </xf>
    <xf numFmtId="16" fontId="18" fillId="3" borderId="33" xfId="0" applyNumberFormat="1" applyFont="1" applyFill="1" applyBorder="1" applyAlignment="1" applyProtection="1">
      <alignment horizontal="center" vertical="center" wrapText="1"/>
      <protection locked="0"/>
    </xf>
    <xf numFmtId="0" fontId="18" fillId="3" borderId="34" xfId="0" applyFont="1" applyFill="1" applyBorder="1" applyAlignment="1" applyProtection="1">
      <alignment horizontal="center" vertical="center" wrapText="1"/>
      <protection locked="0"/>
    </xf>
    <xf numFmtId="0" fontId="18" fillId="3" borderId="33" xfId="0" applyFont="1" applyFill="1" applyBorder="1" applyAlignment="1" applyProtection="1">
      <alignment horizontal="center" vertical="center" wrapText="1"/>
      <protection locked="0"/>
    </xf>
    <xf numFmtId="0" fontId="18" fillId="0" borderId="16" xfId="0" applyFont="1" applyBorder="1" applyAlignment="1">
      <alignment vertical="center"/>
    </xf>
    <xf numFmtId="0" fontId="18" fillId="0" borderId="20" xfId="0" applyFont="1" applyBorder="1" applyAlignment="1">
      <alignment vertical="center"/>
    </xf>
    <xf numFmtId="0" fontId="22" fillId="6" borderId="4" xfId="0" applyFont="1" applyFill="1" applyBorder="1" applyAlignment="1">
      <alignment horizontal="center" vertical="center"/>
    </xf>
    <xf numFmtId="0" fontId="3" fillId="0" borderId="2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2" fontId="3" fillId="0" borderId="32"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protection hidden="1"/>
    </xf>
    <xf numFmtId="164" fontId="3" fillId="0" borderId="32" xfId="0" applyNumberFormat="1" applyFont="1" applyBorder="1" applyAlignment="1" applyProtection="1">
      <alignment horizontal="center" vertical="center"/>
      <protection hidden="1"/>
    </xf>
    <xf numFmtId="0" fontId="3" fillId="0" borderId="23"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2" fontId="3" fillId="0" borderId="23" xfId="0" applyNumberFormat="1" applyFont="1" applyBorder="1" applyAlignment="1" applyProtection="1">
      <alignment horizontal="center" vertical="center"/>
      <protection hidden="1"/>
    </xf>
    <xf numFmtId="2" fontId="3" fillId="0" borderId="22" xfId="0" applyNumberFormat="1" applyFont="1" applyBorder="1" applyAlignment="1" applyProtection="1">
      <alignment horizontal="center" vertical="center"/>
      <protection hidden="1"/>
    </xf>
    <xf numFmtId="2" fontId="3" fillId="0" borderId="21" xfId="0" applyNumberFormat="1" applyFont="1" applyBorder="1" applyAlignment="1" applyProtection="1">
      <alignment horizontal="center" vertical="center"/>
      <protection hidden="1"/>
    </xf>
    <xf numFmtId="0" fontId="3" fillId="0" borderId="30" xfId="0" applyFont="1" applyBorder="1" applyAlignment="1" applyProtection="1">
      <alignment horizontal="center" vertical="center"/>
      <protection locked="0"/>
    </xf>
    <xf numFmtId="164" fontId="3" fillId="0" borderId="30" xfId="0" applyNumberFormat="1" applyFont="1" applyBorder="1" applyAlignment="1" applyProtection="1">
      <alignment horizontal="center" vertical="center"/>
      <protection hidden="1"/>
    </xf>
    <xf numFmtId="0" fontId="3" fillId="0" borderId="26"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2" fontId="3" fillId="0" borderId="26" xfId="0" applyNumberFormat="1" applyFont="1" applyBorder="1" applyAlignment="1" applyProtection="1">
      <alignment horizontal="center" vertical="center"/>
      <protection hidden="1"/>
    </xf>
    <xf numFmtId="2" fontId="3" fillId="0" borderId="11" xfId="0" applyNumberFormat="1" applyFont="1" applyBorder="1" applyAlignment="1" applyProtection="1">
      <alignment horizontal="center" vertical="center"/>
      <protection hidden="1"/>
    </xf>
    <xf numFmtId="2" fontId="3" fillId="0" borderId="25" xfId="0" applyNumberFormat="1" applyFont="1" applyBorder="1" applyAlignment="1" applyProtection="1">
      <alignment horizontal="center" vertical="center"/>
      <protection hidden="1"/>
    </xf>
    <xf numFmtId="0" fontId="3" fillId="0" borderId="31" xfId="0" applyFont="1" applyBorder="1" applyAlignment="1" applyProtection="1">
      <alignment horizontal="center" vertical="center"/>
      <protection locked="0"/>
    </xf>
    <xf numFmtId="164" fontId="3" fillId="0" borderId="31" xfId="0" applyNumberFormat="1" applyFont="1" applyBorder="1" applyAlignment="1" applyProtection="1">
      <alignment horizontal="center" vertical="center"/>
      <protection hidden="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9" fillId="6" borderId="4" xfId="0" applyFont="1" applyFill="1" applyBorder="1" applyAlignment="1">
      <alignment horizontal="center"/>
    </xf>
    <xf numFmtId="0" fontId="3" fillId="0" borderId="28"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14" fillId="0" borderId="12" xfId="0" applyFont="1" applyBorder="1" applyProtection="1">
      <protection locked="0"/>
    </xf>
    <xf numFmtId="0" fontId="14" fillId="0" borderId="27" xfId="0" applyFont="1" applyBorder="1" applyProtection="1">
      <protection locked="0"/>
    </xf>
    <xf numFmtId="0" fontId="12" fillId="0" borderId="0" xfId="0" applyFont="1" applyAlignment="1">
      <alignment horizontal="right" vertical="center"/>
    </xf>
    <xf numFmtId="0" fontId="12" fillId="0" borderId="7"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0" xfId="0" applyFont="1" applyAlignment="1">
      <alignment horizontal="center" vertical="center"/>
    </xf>
    <xf numFmtId="0" fontId="12" fillId="0" borderId="29" xfId="0" applyFont="1" applyBorder="1" applyAlignment="1">
      <alignment horizontal="left" vertical="top"/>
    </xf>
    <xf numFmtId="0" fontId="12" fillId="0" borderId="7"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4" fillId="0" borderId="1" xfId="0" applyFont="1" applyBorder="1"/>
    <xf numFmtId="0" fontId="14" fillId="0" borderId="2" xfId="0" applyFont="1" applyBorder="1"/>
    <xf numFmtId="0" fontId="14" fillId="0" borderId="3" xfId="0" applyFont="1" applyBorder="1"/>
    <xf numFmtId="0" fontId="14" fillId="0" borderId="16" xfId="0" applyFont="1" applyBorder="1"/>
    <xf numFmtId="0" fontId="14" fillId="0" borderId="20" xfId="0" applyFont="1" applyBorder="1"/>
    <xf numFmtId="0" fontId="14" fillId="0" borderId="17" xfId="0" applyFont="1" applyBorder="1"/>
    <xf numFmtId="0" fontId="3" fillId="0" borderId="26"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14" fillId="0" borderId="11" xfId="0" applyFont="1" applyBorder="1" applyProtection="1">
      <protection locked="0"/>
    </xf>
    <xf numFmtId="0" fontId="14" fillId="0" borderId="25" xfId="0" applyFont="1" applyBorder="1" applyProtection="1">
      <protection locked="0"/>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22"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14" fillId="0" borderId="22" xfId="0" applyFont="1" applyBorder="1" applyProtection="1">
      <protection locked="0"/>
    </xf>
    <xf numFmtId="0" fontId="14" fillId="0" borderId="21" xfId="0" applyFont="1" applyBorder="1" applyProtection="1">
      <protection locked="0"/>
    </xf>
    <xf numFmtId="0" fontId="35" fillId="0" borderId="4" xfId="0" applyFont="1" applyBorder="1" applyAlignment="1">
      <alignment horizontal="center" vertical="center"/>
    </xf>
    <xf numFmtId="0" fontId="35" fillId="0" borderId="34" xfId="0" applyFont="1" applyBorder="1" applyAlignment="1">
      <alignment horizontal="center" vertical="center"/>
    </xf>
    <xf numFmtId="0" fontId="35" fillId="0" borderId="24" xfId="0" applyFont="1" applyBorder="1" applyAlignment="1">
      <alignment horizontal="center" vertical="center"/>
    </xf>
    <xf numFmtId="0" fontId="35" fillId="0" borderId="33" xfId="0" applyFont="1" applyBorder="1" applyAlignment="1">
      <alignment horizontal="center" vertical="center"/>
    </xf>
    <xf numFmtId="0" fontId="0" fillId="0" borderId="66"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35" fillId="0" borderId="61" xfId="0" applyFont="1" applyBorder="1" applyAlignment="1">
      <alignment horizontal="center"/>
    </xf>
    <xf numFmtId="0" fontId="35" fillId="0" borderId="67" xfId="0" applyFont="1" applyBorder="1" applyAlignment="1">
      <alignment horizontal="center"/>
    </xf>
    <xf numFmtId="0" fontId="34" fillId="10" borderId="60" xfId="0" applyFont="1" applyFill="1" applyBorder="1" applyAlignment="1">
      <alignment horizontal="center"/>
    </xf>
    <xf numFmtId="0" fontId="34" fillId="10" borderId="62" xfId="0" applyFont="1" applyFill="1" applyBorder="1" applyAlignment="1">
      <alignment horizontal="center"/>
    </xf>
    <xf numFmtId="0" fontId="34" fillId="10" borderId="64" xfId="0" applyFont="1" applyFill="1" applyBorder="1" applyAlignment="1">
      <alignment horizontal="center"/>
    </xf>
    <xf numFmtId="0" fontId="34" fillId="10" borderId="65" xfId="0" applyFont="1" applyFill="1" applyBorder="1" applyAlignment="1">
      <alignment horizontal="center"/>
    </xf>
    <xf numFmtId="0" fontId="0" fillId="0" borderId="49" xfId="0" applyBorder="1" applyAlignment="1">
      <alignment horizontal="left" vertical="center"/>
    </xf>
    <xf numFmtId="0" fontId="0" fillId="0" borderId="4" xfId="0" applyBorder="1" applyAlignment="1">
      <alignment horizontal="left" vertical="center"/>
    </xf>
    <xf numFmtId="0" fontId="0" fillId="0" borderId="52" xfId="0" applyBorder="1" applyAlignment="1">
      <alignment horizontal="left" vertical="center"/>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cellXfs>
  <cellStyles count="4">
    <cellStyle name="Comma" xfId="2" builtinId="3"/>
    <cellStyle name="Currency" xfId="3" builtinId="4"/>
    <cellStyle name="Normal" xfId="0" builtinId="0"/>
    <cellStyle name="Percent" xfId="1" builtinId="5"/>
  </cellStyles>
  <dxfs count="36">
    <dxf>
      <font>
        <b/>
        <i val="0"/>
        <condense val="0"/>
        <extend val="0"/>
        <color auto="1"/>
      </font>
    </dxf>
    <dxf>
      <font>
        <b val="0"/>
        <i val="0"/>
        <condense val="0"/>
        <extend val="0"/>
        <color indexed="22"/>
      </font>
    </dxf>
    <dxf>
      <font>
        <b/>
        <i val="0"/>
        <condense val="0"/>
        <extend val="0"/>
        <color auto="1"/>
      </font>
    </dxf>
    <dxf>
      <font>
        <b val="0"/>
        <i val="0"/>
        <condense val="0"/>
        <extend val="0"/>
        <color indexed="22"/>
      </font>
    </dxf>
    <dxf>
      <font>
        <b/>
        <i val="0"/>
        <condense val="0"/>
        <extend val="0"/>
        <color auto="1"/>
      </font>
    </dxf>
    <dxf>
      <font>
        <b val="0"/>
        <i val="0"/>
        <condense val="0"/>
        <extend val="0"/>
        <color indexed="22"/>
      </font>
    </dxf>
    <dxf>
      <font>
        <b val="0"/>
        <i val="0"/>
        <strike val="0"/>
        <condense val="0"/>
        <extend val="0"/>
        <outline val="0"/>
        <shadow val="0"/>
        <u val="none"/>
        <vertAlign val="baseline"/>
        <sz val="11"/>
        <color theme="1"/>
        <name val="Arial Nova"/>
        <family val="2"/>
        <scheme val="none"/>
      </font>
    </dxf>
    <dxf>
      <font>
        <b val="0"/>
        <i val="0"/>
        <strike val="0"/>
        <condense val="0"/>
        <extend val="0"/>
        <outline val="0"/>
        <shadow val="0"/>
        <u val="none"/>
        <vertAlign val="baseline"/>
        <sz val="11"/>
        <color theme="1"/>
        <name val="Arial Nova"/>
        <family val="2"/>
        <scheme val="none"/>
      </font>
    </dxf>
    <dxf>
      <font>
        <b val="0"/>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ont>
        <strike val="0"/>
        <outline val="0"/>
        <shadow val="0"/>
        <vertAlign val="baseline"/>
        <name val="Arial Nova"/>
        <family val="2"/>
        <scheme val="none"/>
      </font>
    </dxf>
    <dxf>
      <font>
        <strike val="0"/>
        <outline val="0"/>
        <shadow val="0"/>
        <vertAlign val="baseline"/>
        <name val="Arial Nova"/>
        <family val="2"/>
        <scheme val="none"/>
      </font>
    </dxf>
    <dxf>
      <font>
        <strike val="0"/>
        <outline val="0"/>
        <shadow val="0"/>
        <vertAlign val="baseline"/>
        <name val="Arial Nova"/>
        <family val="2"/>
        <scheme val="none"/>
      </font>
    </dxf>
    <dxf>
      <font>
        <strike val="0"/>
        <outline val="0"/>
        <shadow val="0"/>
        <vertAlign val="baseline"/>
        <name val="Arial Nova"/>
        <family val="2"/>
        <scheme val="none"/>
      </font>
      <alignment horizontal="center" vertical="bottom" textRotation="0" wrapText="0" indent="0" justifyLastLine="0" shrinkToFit="0" readingOrder="0"/>
    </dxf>
    <dxf>
      <font>
        <strike val="0"/>
        <outline val="0"/>
        <shadow val="0"/>
        <vertAlign val="baseline"/>
        <name val="Arial Nova"/>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ont>
        <strike val="0"/>
        <outline val="0"/>
        <shadow val="0"/>
        <vertAlign val="baseline"/>
        <name val="Arial Nova"/>
        <family val="2"/>
        <scheme val="none"/>
      </font>
      <alignment horizontal="center" vertical="bottom" textRotation="0" wrapText="0" indent="0" justifyLastLine="0" shrinkToFit="0" readingOrder="0"/>
    </dxf>
    <dxf>
      <font>
        <strike val="0"/>
        <outline val="0"/>
        <shadow val="0"/>
        <vertAlign val="baseline"/>
        <name val="Arial Nova"/>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Arial Nova"/>
        <family val="2"/>
        <scheme val="none"/>
      </font>
      <alignment horizontal="center" vertical="bottom" textRotation="0" wrapText="0" indent="0" justifyLastLine="0" shrinkToFit="0" readingOrder="0"/>
    </dxf>
    <dxf>
      <fill>
        <patternFill>
          <bgColor theme="9"/>
        </patternFill>
      </fill>
    </dxf>
    <dxf>
      <fill>
        <patternFill>
          <bgColor rgb="FFFFFF00"/>
        </patternFill>
      </fill>
    </dxf>
    <dxf>
      <font>
        <color theme="0"/>
      </font>
      <fill>
        <patternFill>
          <bgColor rgb="FFFF0000"/>
        </patternFill>
      </fill>
    </dxf>
    <dxf>
      <font>
        <color theme="0"/>
      </font>
      <fill>
        <patternFill>
          <bgColor rgb="FFFF0000"/>
        </patternFill>
      </fill>
    </dxf>
    <dxf>
      <font>
        <color theme="1"/>
      </font>
      <fill>
        <patternFill>
          <bgColor rgb="FF92D050"/>
        </patternFill>
      </fill>
    </dxf>
    <dxf>
      <fill>
        <patternFill>
          <bgColor theme="9"/>
        </patternFill>
      </fill>
    </dxf>
    <dxf>
      <fill>
        <patternFill>
          <bgColor rgb="FFFFFF00"/>
        </patternFill>
      </fill>
    </dxf>
    <dxf>
      <font>
        <color theme="0"/>
      </font>
      <fill>
        <patternFill>
          <bgColor rgb="FFFF0000"/>
        </patternFill>
      </fill>
    </dxf>
    <dxf>
      <font>
        <color theme="0"/>
      </font>
      <fill>
        <patternFill>
          <bgColor rgb="FFFF0000"/>
        </patternFill>
      </fill>
    </dxf>
    <dxf>
      <font>
        <color theme="1"/>
      </font>
      <fill>
        <patternFill>
          <bgColor rgb="FF92D050"/>
        </patternFill>
      </fill>
    </dxf>
    <dxf>
      <fill>
        <patternFill>
          <bgColor theme="9"/>
        </patternFill>
      </fill>
    </dxf>
    <dxf>
      <fill>
        <patternFill>
          <bgColor rgb="FFFFFF00"/>
        </patternFill>
      </fill>
    </dxf>
    <dxf>
      <font>
        <color theme="0"/>
      </font>
      <fill>
        <patternFill>
          <bgColor rgb="FFFF0000"/>
        </patternFill>
      </fill>
    </dxf>
    <dxf>
      <font>
        <color theme="0"/>
      </font>
      <fill>
        <patternFill>
          <bgColor rgb="FFFF000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374535</xdr:colOff>
      <xdr:row>0</xdr:row>
      <xdr:rowOff>65071</xdr:rowOff>
    </xdr:from>
    <xdr:to>
      <xdr:col>11</xdr:col>
      <xdr:colOff>247650</xdr:colOff>
      <xdr:row>2</xdr:row>
      <xdr:rowOff>108046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6785" y="65071"/>
          <a:ext cx="1330440" cy="414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32</xdr:col>
          <xdr:colOff>133350</xdr:colOff>
          <xdr:row>14</xdr:row>
          <xdr:rowOff>19050</xdr:rowOff>
        </xdr:from>
        <xdr:to>
          <xdr:col>33</xdr:col>
          <xdr:colOff>438150</xdr:colOff>
          <xdr:row>14</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17</xdr:row>
          <xdr:rowOff>57150</xdr:rowOff>
        </xdr:from>
        <xdr:to>
          <xdr:col>33</xdr:col>
          <xdr:colOff>323850</xdr:colOff>
          <xdr:row>17</xdr:row>
          <xdr:rowOff>419100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xdr:row>
          <xdr:rowOff>95250</xdr:rowOff>
        </xdr:from>
        <xdr:to>
          <xdr:col>33</xdr:col>
          <xdr:colOff>238125</xdr:colOff>
          <xdr:row>19</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15</xdr:row>
          <xdr:rowOff>19050</xdr:rowOff>
        </xdr:from>
        <xdr:to>
          <xdr:col>33</xdr:col>
          <xdr:colOff>438150</xdr:colOff>
          <xdr:row>15</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16</xdr:row>
          <xdr:rowOff>38100</xdr:rowOff>
        </xdr:from>
        <xdr:to>
          <xdr:col>33</xdr:col>
          <xdr:colOff>247650</xdr:colOff>
          <xdr:row>16</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18</xdr:row>
          <xdr:rowOff>104775</xdr:rowOff>
        </xdr:from>
        <xdr:to>
          <xdr:col>33</xdr:col>
          <xdr:colOff>247650</xdr:colOff>
          <xdr:row>18</xdr:row>
          <xdr:rowOff>381000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25</xdr:row>
          <xdr:rowOff>28575</xdr:rowOff>
        </xdr:from>
        <xdr:to>
          <xdr:col>36</xdr:col>
          <xdr:colOff>342900</xdr:colOff>
          <xdr:row>26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26</xdr:row>
          <xdr:rowOff>28575</xdr:rowOff>
        </xdr:from>
        <xdr:to>
          <xdr:col>36</xdr:col>
          <xdr:colOff>342900</xdr:colOff>
          <xdr:row>27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27</xdr:row>
          <xdr:rowOff>0</xdr:rowOff>
        </xdr:from>
        <xdr:to>
          <xdr:col>36</xdr:col>
          <xdr:colOff>342900</xdr:colOff>
          <xdr:row>27</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27</xdr:row>
          <xdr:rowOff>0</xdr:rowOff>
        </xdr:from>
        <xdr:to>
          <xdr:col>36</xdr:col>
          <xdr:colOff>342900</xdr:colOff>
          <xdr:row>27</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28</xdr:row>
          <xdr:rowOff>0</xdr:rowOff>
        </xdr:from>
        <xdr:to>
          <xdr:col>36</xdr:col>
          <xdr:colOff>342900</xdr:colOff>
          <xdr:row>28</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29</xdr:row>
          <xdr:rowOff>0</xdr:rowOff>
        </xdr:from>
        <xdr:to>
          <xdr:col>36</xdr:col>
          <xdr:colOff>342900</xdr:colOff>
          <xdr:row>29</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30</xdr:row>
          <xdr:rowOff>0</xdr:rowOff>
        </xdr:from>
        <xdr:to>
          <xdr:col>36</xdr:col>
          <xdr:colOff>342900</xdr:colOff>
          <xdr:row>30</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31</xdr:row>
          <xdr:rowOff>0</xdr:rowOff>
        </xdr:from>
        <xdr:to>
          <xdr:col>36</xdr:col>
          <xdr:colOff>342900</xdr:colOff>
          <xdr:row>31</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32</xdr:row>
          <xdr:rowOff>0</xdr:rowOff>
        </xdr:from>
        <xdr:to>
          <xdr:col>36</xdr:col>
          <xdr:colOff>342900</xdr:colOff>
          <xdr:row>32</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33</xdr:row>
          <xdr:rowOff>0</xdr:rowOff>
        </xdr:from>
        <xdr:to>
          <xdr:col>36</xdr:col>
          <xdr:colOff>342900</xdr:colOff>
          <xdr:row>33</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34</xdr:row>
          <xdr:rowOff>0</xdr:rowOff>
        </xdr:from>
        <xdr:to>
          <xdr:col>36</xdr:col>
          <xdr:colOff>342900</xdr:colOff>
          <xdr:row>34</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37</xdr:row>
          <xdr:rowOff>0</xdr:rowOff>
        </xdr:from>
        <xdr:to>
          <xdr:col>36</xdr:col>
          <xdr:colOff>342900</xdr:colOff>
          <xdr:row>37</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35</xdr:row>
          <xdr:rowOff>0</xdr:rowOff>
        </xdr:from>
        <xdr:to>
          <xdr:col>36</xdr:col>
          <xdr:colOff>342900</xdr:colOff>
          <xdr:row>35</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400050</xdr:colOff>
          <xdr:row>36</xdr:row>
          <xdr:rowOff>0</xdr:rowOff>
        </xdr:from>
        <xdr:to>
          <xdr:col>36</xdr:col>
          <xdr:colOff>342900</xdr:colOff>
          <xdr:row>36</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200025</xdr:colOff>
          <xdr:row>14</xdr:row>
          <xdr:rowOff>19050</xdr:rowOff>
        </xdr:from>
        <xdr:to>
          <xdr:col>36</xdr:col>
          <xdr:colOff>371475</xdr:colOff>
          <xdr:row>14</xdr:row>
          <xdr:rowOff>342900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200025</xdr:colOff>
          <xdr:row>17</xdr:row>
          <xdr:rowOff>57150</xdr:rowOff>
        </xdr:from>
        <xdr:to>
          <xdr:col>36</xdr:col>
          <xdr:colOff>276225</xdr:colOff>
          <xdr:row>17</xdr:row>
          <xdr:rowOff>419100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19</xdr:row>
          <xdr:rowOff>95250</xdr:rowOff>
        </xdr:from>
        <xdr:to>
          <xdr:col>36</xdr:col>
          <xdr:colOff>295275</xdr:colOff>
          <xdr:row>19</xdr:row>
          <xdr:rowOff>381000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219075</xdr:colOff>
          <xdr:row>15</xdr:row>
          <xdr:rowOff>19050</xdr:rowOff>
        </xdr:from>
        <xdr:to>
          <xdr:col>36</xdr:col>
          <xdr:colOff>390525</xdr:colOff>
          <xdr:row>15</xdr:row>
          <xdr:rowOff>342900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200025</xdr:colOff>
          <xdr:row>16</xdr:row>
          <xdr:rowOff>47625</xdr:rowOff>
        </xdr:from>
        <xdr:to>
          <xdr:col>36</xdr:col>
          <xdr:colOff>238125</xdr:colOff>
          <xdr:row>16</xdr:row>
          <xdr:rowOff>314325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18</xdr:row>
          <xdr:rowOff>95250</xdr:rowOff>
        </xdr:from>
        <xdr:to>
          <xdr:col>36</xdr:col>
          <xdr:colOff>257175</xdr:colOff>
          <xdr:row>18</xdr:row>
          <xdr:rowOff>371475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14</xdr:row>
          <xdr:rowOff>19050</xdr:rowOff>
        </xdr:from>
        <xdr:to>
          <xdr:col>39</xdr:col>
          <xdr:colOff>371475</xdr:colOff>
          <xdr:row>14</xdr:row>
          <xdr:rowOff>342900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17</xdr:row>
          <xdr:rowOff>57150</xdr:rowOff>
        </xdr:from>
        <xdr:to>
          <xdr:col>39</xdr:col>
          <xdr:colOff>295275</xdr:colOff>
          <xdr:row>17</xdr:row>
          <xdr:rowOff>419100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19</xdr:row>
          <xdr:rowOff>57150</xdr:rowOff>
        </xdr:from>
        <xdr:to>
          <xdr:col>39</xdr:col>
          <xdr:colOff>238125</xdr:colOff>
          <xdr:row>19</xdr:row>
          <xdr:rowOff>390525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15</xdr:row>
          <xdr:rowOff>19050</xdr:rowOff>
        </xdr:from>
        <xdr:to>
          <xdr:col>39</xdr:col>
          <xdr:colOff>371475</xdr:colOff>
          <xdr:row>15</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16</xdr:row>
          <xdr:rowOff>38100</xdr:rowOff>
        </xdr:from>
        <xdr:to>
          <xdr:col>39</xdr:col>
          <xdr:colOff>238125</xdr:colOff>
          <xdr:row>16</xdr:row>
          <xdr:rowOff>304800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18</xdr:row>
          <xdr:rowOff>104775</xdr:rowOff>
        </xdr:from>
        <xdr:to>
          <xdr:col>39</xdr:col>
          <xdr:colOff>238125</xdr:colOff>
          <xdr:row>18</xdr:row>
          <xdr:rowOff>381000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20</xdr:row>
          <xdr:rowOff>133350</xdr:rowOff>
        </xdr:from>
        <xdr:to>
          <xdr:col>33</xdr:col>
          <xdr:colOff>219075</xdr:colOff>
          <xdr:row>20</xdr:row>
          <xdr:rowOff>390525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20</xdr:row>
          <xdr:rowOff>57150</xdr:rowOff>
        </xdr:from>
        <xdr:to>
          <xdr:col>36</xdr:col>
          <xdr:colOff>219075</xdr:colOff>
          <xdr:row>20</xdr:row>
          <xdr:rowOff>390525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20</xdr:row>
          <xdr:rowOff>133350</xdr:rowOff>
        </xdr:from>
        <xdr:to>
          <xdr:col>39</xdr:col>
          <xdr:colOff>228600</xdr:colOff>
          <xdr:row>20</xdr:row>
          <xdr:rowOff>390525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398697</xdr:colOff>
      <xdr:row>0</xdr:row>
      <xdr:rowOff>95251</xdr:rowOff>
    </xdr:from>
    <xdr:ext cx="1172928" cy="350469"/>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697" y="95251"/>
          <a:ext cx="1172928" cy="35046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200024</xdr:colOff>
      <xdr:row>1</xdr:row>
      <xdr:rowOff>76200</xdr:rowOff>
    </xdr:from>
    <xdr:ext cx="1338863" cy="400050"/>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4" y="276225"/>
          <a:ext cx="1338863" cy="4000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675640</xdr:colOff>
      <xdr:row>11</xdr:row>
      <xdr:rowOff>114300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33490" cy="2209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dinsa.sharepoint.com/Users/Jsilva/AppData/Local/Microsoft/Windows/INetCache/Content.Outlook/9HNMU8J1/CC-019%20Selecci&#243;n%20de%20Proveedores%20a%203%20agost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dinsa.sharepoint.com/Users/Jsilva/Desktop/CC-019%20Selecci&#243;n%20de%20Proveedores_%20John%20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019"/>
      <sheetName val="CC-019 Selección de Proveedores"/>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019 Selección de Proveedores"/>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6538FE-689A-4177-AB49-F4C7CE192955}" name="Tabla1" displayName="Tabla1" ref="WQX1:WQX4" totalsRowShown="0" headerRowDxfId="20" dataDxfId="19">
  <autoFilter ref="WQX1:WQX4" xr:uid="{846538FE-689A-4177-AB49-F4C7CE192955}"/>
  <tableColumns count="1">
    <tableColumn id="1" xr3:uid="{415D9B86-3C7B-4371-8485-82A8B1B5B968}" name="Scale" dataDxfId="1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40A818-559A-4523-8B6C-301DC6CD5B1F}" name="Tabla4" displayName="Tabla4" ref="WQM1:WQM3" totalsRowShown="0" headerRowDxfId="17" dataDxfId="16">
  <autoFilter ref="WQM1:WQM3" xr:uid="{A140A818-559A-4523-8B6C-301DC6CD5B1F}"/>
  <tableColumns count="1">
    <tableColumn id="1" xr3:uid="{499AD8DB-13E8-4081-8C82-233A8070C039}" name="Scale 3" dataDxfId="1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E5C4-D10A-4FE6-B051-A2C41A423C43}" name="Tabla5" displayName="Tabla5" ref="WQR1:WQR3" totalsRowShown="0" headerRowDxfId="14" dataDxfId="13">
  <autoFilter ref="WQR1:WQR3" xr:uid="{2205E5C4-D10A-4FE6-B051-A2C41A423C43}"/>
  <tableColumns count="1">
    <tableColumn id="1" xr3:uid="{65FA7CC3-4F17-4CA7-AC0C-EB9D7C4D3A88}" name="Scale 2" dataDxfId="1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28C5E0-F3B8-4CDF-B0B9-55CF0912B87E}" name="Tabla2" displayName="Tabla2" ref="WQH1:WQH4" totalsRowShown="0" headerRowDxfId="11" dataDxfId="10">
  <autoFilter ref="WQH1:WQH4" xr:uid="{4328C5E0-F3B8-4CDF-B0B9-55CF0912B87E}"/>
  <tableColumns count="1">
    <tableColumn id="1" xr3:uid="{CD1BE530-4172-485B-848D-D4E37903C21B}" name="Scale 1" dataDxfId="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360DE4-5F54-4318-B01F-8B01E540E3F4}" name="Tabla3" displayName="Tabla3" ref="WRA1:WRA4" totalsRowShown="0" headerRowDxfId="8" dataDxfId="7">
  <autoFilter ref="WRA1:WRA4" xr:uid="{00360DE4-5F54-4318-B01F-8B01E540E3F4}"/>
  <tableColumns count="1">
    <tableColumn id="1" xr3:uid="{7436C773-1A7B-4074-BAD0-BF74B0489CCB}" name="Scale 5" dataDxfId="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table" Target="../tables/table1.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table" Target="../tables/table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table" Target="../tables/table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table" Target="../tables/table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table" Target="../tables/table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2694-2990-48BD-B6FB-0FD4B5F15C2B}">
  <sheetPr codeName="Hoja1"/>
  <dimension ref="A1:XFD99"/>
  <sheetViews>
    <sheetView showZeros="0" tabSelected="1" topLeftCell="A50" zoomScale="80" zoomScaleNormal="80" workbookViewId="0">
      <selection activeCell="W50" sqref="W50:Z50"/>
    </sheetView>
    <sheetView workbookViewId="1">
      <selection activeCell="AH1" sqref="AH1:AK3"/>
    </sheetView>
  </sheetViews>
  <sheetFormatPr defaultColWidth="4.85546875" defaultRowHeight="14.25" zeroHeight="1" x14ac:dyDescent="0.2"/>
  <cols>
    <col min="1" max="4" width="5" style="4" customWidth="1"/>
    <col min="5" max="6" width="4.85546875" style="4" customWidth="1"/>
    <col min="7" max="7" width="6.85546875" style="4" customWidth="1"/>
    <col min="8" max="8" width="4.85546875" style="4" customWidth="1"/>
    <col min="9" max="10" width="7.7109375" style="4" customWidth="1"/>
    <col min="11" max="11" width="6.42578125" style="4" customWidth="1"/>
    <col min="12" max="12" width="7.85546875" style="4" customWidth="1"/>
    <col min="13" max="13" width="7.7109375" style="4" customWidth="1"/>
    <col min="14" max="14" width="9.5703125" style="4" customWidth="1"/>
    <col min="15" max="15" width="5.7109375" style="4" customWidth="1"/>
    <col min="16" max="22" width="4.85546875" style="4" customWidth="1"/>
    <col min="23" max="23" width="6.5703125" style="4" customWidth="1"/>
    <col min="24" max="24" width="7.5703125" style="4" customWidth="1"/>
    <col min="25" max="25" width="4.85546875" style="4" customWidth="1"/>
    <col min="26" max="26" width="7.85546875" style="4" customWidth="1"/>
    <col min="27" max="27" width="6.5703125" style="4" customWidth="1"/>
    <col min="28" max="28" width="6.7109375" style="4" customWidth="1"/>
    <col min="29" max="30" width="7.140625" style="4" customWidth="1"/>
    <col min="31" max="31" width="6.42578125" style="4" customWidth="1"/>
    <col min="32" max="32" width="5.7109375" style="4" customWidth="1"/>
    <col min="33" max="33" width="5.42578125" style="4" customWidth="1"/>
    <col min="34" max="34" width="8.42578125" style="4" customWidth="1"/>
    <col min="35" max="35" width="6.42578125" style="4" customWidth="1"/>
    <col min="36" max="36" width="6.28515625" style="4" customWidth="1"/>
    <col min="37" max="37" width="8.7109375" style="4" customWidth="1"/>
    <col min="38" max="38" width="6.5703125" style="4" customWidth="1"/>
    <col min="39" max="39" width="5.28515625" style="4" customWidth="1"/>
    <col min="40" max="40" width="7.140625" style="4" customWidth="1"/>
    <col min="41" max="41" width="7.28515625" style="4" customWidth="1"/>
    <col min="42" max="42" width="7.140625" style="4" customWidth="1"/>
    <col min="43" max="43" width="5.85546875" style="4" customWidth="1"/>
    <col min="44" max="63" width="4.85546875" style="4"/>
    <col min="64" max="64" width="5.28515625" style="4" bestFit="1" customWidth="1"/>
    <col min="65" max="16384" width="4.85546875" style="4"/>
  </cols>
  <sheetData>
    <row r="1" spans="1:60 15998:16381" s="1" customFormat="1" ht="14.25" customHeight="1" x14ac:dyDescent="0.25">
      <c r="A1" s="4"/>
      <c r="B1" s="4"/>
      <c r="C1" s="4"/>
      <c r="D1" s="4"/>
      <c r="E1" s="4"/>
      <c r="F1" s="4"/>
      <c r="G1" s="4"/>
      <c r="H1" s="4"/>
      <c r="I1" s="271"/>
      <c r="J1" s="272"/>
      <c r="K1" s="272"/>
      <c r="L1" s="273"/>
      <c r="M1" s="262" t="s">
        <v>0</v>
      </c>
      <c r="N1" s="263"/>
      <c r="O1" s="263"/>
      <c r="P1" s="263"/>
      <c r="Q1" s="263"/>
      <c r="R1" s="263"/>
      <c r="S1" s="263"/>
      <c r="T1" s="263"/>
      <c r="U1" s="263"/>
      <c r="V1" s="263"/>
      <c r="W1" s="263"/>
      <c r="X1" s="263"/>
      <c r="Y1" s="263"/>
      <c r="Z1" s="263"/>
      <c r="AA1" s="263"/>
      <c r="AB1" s="263"/>
      <c r="AC1" s="263"/>
      <c r="AD1" s="263"/>
      <c r="AE1" s="263"/>
      <c r="AF1" s="263"/>
      <c r="AG1" s="264"/>
      <c r="AH1" s="259" t="s">
        <v>1</v>
      </c>
      <c r="AI1" s="260"/>
      <c r="AJ1" s="260"/>
      <c r="AK1" s="261"/>
      <c r="AL1" s="4"/>
      <c r="AM1" s="4"/>
      <c r="AN1" s="4"/>
      <c r="AO1" s="4"/>
      <c r="AP1" s="4"/>
      <c r="AQ1" s="4"/>
      <c r="AR1" s="4"/>
      <c r="AS1" s="4"/>
      <c r="AT1" s="4"/>
      <c r="AU1" s="4"/>
      <c r="AV1" s="4"/>
      <c r="AW1" s="4"/>
      <c r="AX1" s="4"/>
      <c r="AY1" s="4"/>
      <c r="AZ1" s="4"/>
      <c r="BA1" s="4"/>
      <c r="BB1" s="4"/>
      <c r="BC1" s="4"/>
      <c r="BD1" s="4"/>
      <c r="BE1" s="4"/>
      <c r="BF1" s="4"/>
      <c r="BG1" s="4"/>
      <c r="WQH1" s="3" t="s">
        <v>2</v>
      </c>
      <c r="WQI1" s="4"/>
      <c r="WQJ1" s="4"/>
      <c r="WQM1" s="2" t="s">
        <v>3</v>
      </c>
      <c r="WQR1" s="1" t="s">
        <v>4</v>
      </c>
      <c r="WQX1" s="2" t="s">
        <v>5</v>
      </c>
      <c r="WRA1" s="3" t="s">
        <v>6</v>
      </c>
    </row>
    <row r="2" spans="1:60 15998:16381" s="1" customFormat="1" x14ac:dyDescent="0.2">
      <c r="A2" s="4"/>
      <c r="B2" s="4"/>
      <c r="C2" s="4"/>
      <c r="D2" s="4"/>
      <c r="E2" s="4"/>
      <c r="F2" s="4"/>
      <c r="G2" s="4"/>
      <c r="H2" s="4"/>
      <c r="I2" s="274"/>
      <c r="J2" s="275"/>
      <c r="K2" s="275"/>
      <c r="L2" s="276"/>
      <c r="M2" s="265"/>
      <c r="N2" s="266"/>
      <c r="O2" s="266"/>
      <c r="P2" s="266"/>
      <c r="Q2" s="266"/>
      <c r="R2" s="266"/>
      <c r="S2" s="266"/>
      <c r="T2" s="266"/>
      <c r="U2" s="266"/>
      <c r="V2" s="266"/>
      <c r="W2" s="266"/>
      <c r="X2" s="266"/>
      <c r="Y2" s="266"/>
      <c r="Z2" s="266"/>
      <c r="AA2" s="266"/>
      <c r="AB2" s="266"/>
      <c r="AC2" s="266"/>
      <c r="AD2" s="266"/>
      <c r="AE2" s="266"/>
      <c r="AF2" s="266"/>
      <c r="AG2" s="267"/>
      <c r="AH2" s="259" t="s">
        <v>7</v>
      </c>
      <c r="AI2" s="260"/>
      <c r="AJ2" s="260"/>
      <c r="AK2" s="261"/>
      <c r="AL2" s="4"/>
      <c r="AM2" s="4"/>
      <c r="AN2" s="4"/>
      <c r="AO2" s="4"/>
      <c r="AP2" s="4"/>
      <c r="AQ2" s="4"/>
      <c r="AR2" s="4"/>
      <c r="AS2" s="4"/>
      <c r="AT2" s="4"/>
      <c r="AU2" s="4"/>
      <c r="AV2" s="4"/>
      <c r="AW2" s="4"/>
      <c r="AX2" s="4"/>
      <c r="AY2" s="4"/>
      <c r="AZ2" s="4"/>
      <c r="BA2" s="4"/>
      <c r="BB2" s="4"/>
      <c r="BC2" s="4"/>
      <c r="BD2" s="4"/>
      <c r="BE2" s="4"/>
      <c r="BF2" s="4"/>
      <c r="BG2" s="4"/>
      <c r="WQH2" s="3" t="s">
        <v>8</v>
      </c>
      <c r="WQI2" s="4"/>
      <c r="WQJ2" s="4"/>
      <c r="WQM2" s="3" t="s">
        <v>9</v>
      </c>
      <c r="WQR2" s="1" t="s">
        <v>10</v>
      </c>
      <c r="WQX2" s="3" t="s">
        <v>11</v>
      </c>
      <c r="WRA2" s="1" t="s">
        <v>12</v>
      </c>
    </row>
    <row r="3" spans="1:60 15998:16381" s="1" customFormat="1" x14ac:dyDescent="0.2">
      <c r="A3" s="4"/>
      <c r="B3" s="4"/>
      <c r="C3" s="4"/>
      <c r="D3" s="4"/>
      <c r="E3" s="4"/>
      <c r="F3" s="4"/>
      <c r="G3" s="4"/>
      <c r="H3" s="4"/>
      <c r="I3" s="277"/>
      <c r="J3" s="278"/>
      <c r="K3" s="278"/>
      <c r="L3" s="279"/>
      <c r="M3" s="268"/>
      <c r="N3" s="269"/>
      <c r="O3" s="269"/>
      <c r="P3" s="269"/>
      <c r="Q3" s="269"/>
      <c r="R3" s="269"/>
      <c r="S3" s="269"/>
      <c r="T3" s="269"/>
      <c r="U3" s="269"/>
      <c r="V3" s="269"/>
      <c r="W3" s="269"/>
      <c r="X3" s="269"/>
      <c r="Y3" s="269"/>
      <c r="Z3" s="269"/>
      <c r="AA3" s="269"/>
      <c r="AB3" s="269"/>
      <c r="AC3" s="269"/>
      <c r="AD3" s="269"/>
      <c r="AE3" s="269"/>
      <c r="AF3" s="269"/>
      <c r="AG3" s="270"/>
      <c r="AH3" s="259" t="s">
        <v>13</v>
      </c>
      <c r="AI3" s="260"/>
      <c r="AJ3" s="260"/>
      <c r="AK3" s="261"/>
      <c r="AL3" s="4"/>
      <c r="AM3" s="4"/>
      <c r="AN3" s="4"/>
      <c r="AO3" s="4"/>
      <c r="AP3" s="4"/>
      <c r="AQ3" s="4"/>
      <c r="AR3" s="4"/>
      <c r="AS3" s="4"/>
      <c r="AT3" s="4"/>
      <c r="AU3" s="4"/>
      <c r="AV3" s="4"/>
      <c r="AW3" s="4"/>
      <c r="AX3" s="4"/>
      <c r="AY3" s="4"/>
      <c r="AZ3" s="4"/>
      <c r="BA3" s="4"/>
      <c r="BB3" s="4"/>
      <c r="BC3" s="4"/>
      <c r="BD3" s="4"/>
      <c r="BE3" s="4"/>
      <c r="BF3" s="4"/>
      <c r="BG3" s="4"/>
      <c r="WQH3" s="3" t="s">
        <v>12</v>
      </c>
      <c r="WQI3" s="4"/>
      <c r="WQJ3" s="4"/>
      <c r="WQM3" s="3" t="s">
        <v>14</v>
      </c>
      <c r="WQR3" s="1" t="s">
        <v>15</v>
      </c>
      <c r="WQX3" s="3" t="s">
        <v>16</v>
      </c>
      <c r="WRA3" s="1" t="s">
        <v>17</v>
      </c>
    </row>
    <row r="4" spans="1:60 15998:16381" s="1" customFormat="1" x14ac:dyDescent="0.2">
      <c r="A4" s="49"/>
      <c r="B4" s="49"/>
      <c r="C4" s="49"/>
      <c r="D4" s="49"/>
      <c r="E4" s="49"/>
      <c r="F4" s="4"/>
      <c r="G4" s="4"/>
      <c r="H4" s="4"/>
      <c r="I4" s="49"/>
      <c r="J4" s="49"/>
      <c r="K4" s="49"/>
      <c r="L4" s="49"/>
      <c r="M4" s="49"/>
      <c r="N4" s="49"/>
      <c r="O4" s="49"/>
      <c r="P4" s="49"/>
      <c r="Q4" s="49"/>
      <c r="R4" s="49"/>
      <c r="S4" s="49"/>
      <c r="T4" s="49"/>
      <c r="U4" s="49"/>
      <c r="V4" s="49"/>
      <c r="W4" s="49"/>
      <c r="X4" s="49"/>
      <c r="Y4" s="49"/>
      <c r="Z4" s="49"/>
      <c r="AA4" s="49"/>
      <c r="AB4" s="49"/>
      <c r="AC4" s="49"/>
      <c r="AD4" s="49"/>
      <c r="AE4" s="49"/>
      <c r="AF4" s="49"/>
      <c r="AG4" s="4"/>
      <c r="AH4" s="4"/>
      <c r="AI4" s="4"/>
      <c r="AJ4" s="4"/>
      <c r="AK4" s="4"/>
      <c r="AL4" s="4"/>
      <c r="AM4" s="4"/>
      <c r="AN4" s="4"/>
      <c r="AO4" s="4"/>
      <c r="AP4" s="4"/>
      <c r="AQ4" s="4"/>
      <c r="AR4" s="4"/>
      <c r="AS4" s="4"/>
      <c r="AT4" s="4"/>
      <c r="AU4" s="4"/>
      <c r="AV4" s="4"/>
      <c r="AW4" s="4"/>
      <c r="AX4" s="4"/>
      <c r="AY4" s="4"/>
      <c r="AZ4" s="4"/>
      <c r="BA4" s="4"/>
      <c r="BB4" s="4"/>
      <c r="BC4" s="4"/>
      <c r="BD4" s="4"/>
      <c r="BE4" s="4"/>
      <c r="BF4" s="4"/>
      <c r="BG4" s="4"/>
      <c r="WQH4" s="3" t="s">
        <v>18</v>
      </c>
      <c r="WQI4" s="4"/>
      <c r="WQJ4" s="4"/>
      <c r="WQX4" s="3" t="s">
        <v>19</v>
      </c>
      <c r="WRA4" s="1" t="s">
        <v>20</v>
      </c>
    </row>
    <row r="5" spans="1:60 15998:16381" s="1" customFormat="1" ht="40.5" customHeight="1" x14ac:dyDescent="0.2">
      <c r="A5" s="4"/>
      <c r="B5" s="4"/>
      <c r="C5" s="4"/>
      <c r="D5" s="4"/>
      <c r="E5" s="4"/>
      <c r="F5" s="4"/>
      <c r="G5" s="283" t="s">
        <v>21</v>
      </c>
      <c r="H5" s="284"/>
      <c r="I5" s="284"/>
      <c r="J5" s="285"/>
      <c r="K5" s="282"/>
      <c r="L5" s="282"/>
      <c r="M5" s="282"/>
      <c r="N5" s="282"/>
      <c r="O5" s="282"/>
      <c r="P5" s="280" t="s">
        <v>22</v>
      </c>
      <c r="Q5" s="280"/>
      <c r="R5" s="281"/>
      <c r="S5" s="286"/>
      <c r="T5" s="286"/>
      <c r="U5" s="286"/>
      <c r="V5" s="286"/>
      <c r="W5" s="286"/>
      <c r="X5" s="286"/>
      <c r="Y5" s="286"/>
      <c r="Z5" s="287" t="s">
        <v>23</v>
      </c>
      <c r="AA5" s="287"/>
      <c r="AB5" s="287"/>
      <c r="AC5" s="286"/>
      <c r="AD5" s="286"/>
      <c r="AE5" s="286"/>
      <c r="AF5" s="286"/>
      <c r="AG5" s="286"/>
      <c r="AH5" s="286"/>
      <c r="AI5" s="288" t="s">
        <v>24</v>
      </c>
      <c r="AJ5" s="289"/>
      <c r="AK5" s="290"/>
      <c r="AL5" s="291"/>
      <c r="AM5" s="292"/>
      <c r="AN5" s="4"/>
      <c r="AO5" s="4"/>
      <c r="AP5" s="4"/>
      <c r="AQ5" s="4"/>
      <c r="AR5" s="4"/>
      <c r="AS5" s="4"/>
      <c r="AT5" s="4"/>
      <c r="AU5" s="4"/>
      <c r="AV5" s="4"/>
      <c r="AW5" s="4"/>
      <c r="AX5" s="4"/>
      <c r="AY5" s="4"/>
      <c r="AZ5" s="4"/>
      <c r="BA5" s="4"/>
      <c r="BB5" s="4"/>
      <c r="BC5" s="4"/>
      <c r="BD5" s="4"/>
      <c r="BE5" s="4"/>
      <c r="BF5" s="4"/>
      <c r="BG5" s="4"/>
      <c r="XEZ5" s="4"/>
      <c r="XFA5" s="4"/>
    </row>
    <row r="6" spans="1:60 15998:16381" s="1" customFormat="1" ht="40.5" customHeight="1" x14ac:dyDescent="0.2">
      <c r="A6" s="4"/>
      <c r="B6" s="4"/>
      <c r="C6" s="4"/>
      <c r="D6" s="4"/>
      <c r="E6" s="4"/>
      <c r="F6" s="4"/>
      <c r="G6" s="283" t="s">
        <v>25</v>
      </c>
      <c r="H6" s="284"/>
      <c r="I6" s="284"/>
      <c r="J6" s="285"/>
      <c r="K6" s="282"/>
      <c r="L6" s="282"/>
      <c r="M6" s="282"/>
      <c r="N6" s="282"/>
      <c r="O6" s="282"/>
      <c r="P6" s="280" t="s">
        <v>22</v>
      </c>
      <c r="Q6" s="280"/>
      <c r="R6" s="281"/>
      <c r="S6" s="286"/>
      <c r="T6" s="286"/>
      <c r="U6" s="286"/>
      <c r="V6" s="286"/>
      <c r="W6" s="286"/>
      <c r="X6" s="286"/>
      <c r="Y6" s="286"/>
      <c r="Z6" s="287" t="s">
        <v>23</v>
      </c>
      <c r="AA6" s="287"/>
      <c r="AB6" s="287"/>
      <c r="AC6" s="286"/>
      <c r="AD6" s="286"/>
      <c r="AE6" s="286"/>
      <c r="AF6" s="286"/>
      <c r="AG6" s="286"/>
      <c r="AH6" s="286"/>
      <c r="AI6" s="288" t="s">
        <v>24</v>
      </c>
      <c r="AJ6" s="289"/>
      <c r="AK6" s="290"/>
      <c r="AL6" s="291"/>
      <c r="AM6" s="292"/>
      <c r="AN6" s="4"/>
      <c r="AO6" s="4"/>
      <c r="AP6" s="4"/>
      <c r="AQ6" s="4"/>
      <c r="AR6" s="4"/>
      <c r="AS6" s="4"/>
      <c r="AT6" s="4"/>
      <c r="AU6" s="4"/>
      <c r="AV6" s="4"/>
      <c r="AW6" s="4"/>
      <c r="AX6" s="4"/>
      <c r="AY6" s="4"/>
      <c r="AZ6" s="4"/>
      <c r="BA6" s="4"/>
      <c r="BB6" s="4"/>
      <c r="BC6" s="4"/>
      <c r="BD6" s="4"/>
      <c r="BE6" s="4"/>
      <c r="BF6" s="4"/>
      <c r="BG6" s="4"/>
      <c r="XEZ6" s="4"/>
      <c r="XFA6" s="4"/>
    </row>
    <row r="7" spans="1:60 15998:16381" s="1" customFormat="1" ht="39.75" customHeight="1" x14ac:dyDescent="0.2">
      <c r="A7" s="4"/>
      <c r="B7" s="4"/>
      <c r="C7" s="4"/>
      <c r="D7" s="4"/>
      <c r="E7" s="4"/>
      <c r="F7" s="4"/>
      <c r="G7" s="283" t="s">
        <v>26</v>
      </c>
      <c r="H7" s="284"/>
      <c r="I7" s="284"/>
      <c r="J7" s="285"/>
      <c r="K7" s="282"/>
      <c r="L7" s="282"/>
      <c r="M7" s="282"/>
      <c r="N7" s="282"/>
      <c r="O7" s="282"/>
      <c r="P7" s="280" t="s">
        <v>22</v>
      </c>
      <c r="Q7" s="280"/>
      <c r="R7" s="281"/>
      <c r="S7" s="286"/>
      <c r="T7" s="286"/>
      <c r="U7" s="286"/>
      <c r="V7" s="286"/>
      <c r="W7" s="286"/>
      <c r="X7" s="286"/>
      <c r="Y7" s="286"/>
      <c r="Z7" s="287" t="s">
        <v>23</v>
      </c>
      <c r="AA7" s="287"/>
      <c r="AB7" s="287"/>
      <c r="AC7" s="286"/>
      <c r="AD7" s="286"/>
      <c r="AE7" s="286"/>
      <c r="AF7" s="286"/>
      <c r="AG7" s="286"/>
      <c r="AH7" s="286"/>
      <c r="AI7" s="288" t="s">
        <v>24</v>
      </c>
      <c r="AJ7" s="289"/>
      <c r="AK7" s="290"/>
      <c r="AL7" s="291"/>
      <c r="AM7" s="292"/>
      <c r="AN7" s="4"/>
      <c r="AO7" s="4"/>
      <c r="AP7" s="4"/>
      <c r="AQ7" s="4"/>
      <c r="AR7" s="4"/>
      <c r="AS7" s="4"/>
      <c r="AT7" s="4"/>
      <c r="AU7" s="4"/>
      <c r="AV7" s="4"/>
      <c r="AW7" s="4"/>
      <c r="AX7" s="4"/>
      <c r="AY7" s="4"/>
      <c r="AZ7" s="4"/>
      <c r="BA7" s="4"/>
      <c r="BB7" s="4"/>
      <c r="BC7" s="4"/>
      <c r="BD7" s="4"/>
      <c r="BE7" s="4"/>
      <c r="BF7" s="4"/>
      <c r="BG7" s="4"/>
      <c r="XEZ7" s="4"/>
      <c r="XFA7" s="4"/>
    </row>
    <row r="8" spans="1:60 15998:16381" s="1" customFormat="1" ht="22.5" customHeight="1" x14ac:dyDescent="0.2">
      <c r="A8" s="4"/>
      <c r="B8" s="4"/>
      <c r="C8" s="4"/>
      <c r="D8" s="4"/>
      <c r="E8" s="4"/>
      <c r="F8" s="4"/>
      <c r="G8" s="300" t="s">
        <v>27</v>
      </c>
      <c r="H8" s="300"/>
      <c r="I8" s="300"/>
      <c r="J8" s="300"/>
      <c r="K8" s="303"/>
      <c r="L8" s="303"/>
      <c r="M8" s="303"/>
      <c r="N8" s="303"/>
      <c r="O8" s="303"/>
      <c r="P8" s="303"/>
      <c r="Q8" s="303"/>
      <c r="R8" s="303"/>
      <c r="S8" s="303"/>
      <c r="T8" s="303"/>
      <c r="U8" s="303"/>
      <c r="V8" s="303"/>
      <c r="W8" s="303"/>
      <c r="X8" s="303"/>
      <c r="Y8" s="303"/>
      <c r="Z8" s="303"/>
      <c r="AA8" s="303"/>
      <c r="AB8" s="303"/>
      <c r="AC8" s="303"/>
      <c r="AD8" s="303"/>
      <c r="AE8" s="303"/>
      <c r="AF8" s="303"/>
      <c r="AG8" s="303"/>
      <c r="AH8" s="304" t="s">
        <v>28</v>
      </c>
      <c r="AI8" s="305"/>
      <c r="AJ8" s="305"/>
      <c r="AK8" s="305"/>
      <c r="AL8" s="305"/>
      <c r="AM8" s="305"/>
      <c r="AN8" s="4"/>
      <c r="AO8" s="4"/>
      <c r="AP8" s="4"/>
      <c r="AQ8" s="4"/>
      <c r="AR8" s="4"/>
      <c r="AS8" s="4"/>
      <c r="AT8" s="4"/>
      <c r="AU8" s="4"/>
      <c r="AV8" s="4"/>
      <c r="AW8" s="4"/>
      <c r="AX8" s="4"/>
      <c r="AY8" s="4"/>
      <c r="AZ8" s="4"/>
      <c r="BA8" s="4"/>
      <c r="BB8" s="4"/>
      <c r="BC8" s="4"/>
      <c r="BD8" s="4"/>
      <c r="BE8" s="4"/>
      <c r="BF8" s="4"/>
      <c r="BG8" s="4"/>
      <c r="XEZ8" s="4"/>
      <c r="XFA8" s="4"/>
    </row>
    <row r="9" spans="1:60 15998:16381" s="1" customFormat="1" ht="24.75" customHeight="1" x14ac:dyDescent="0.2">
      <c r="A9" s="4"/>
      <c r="B9" s="4"/>
      <c r="C9" s="4"/>
      <c r="D9" s="4"/>
      <c r="E9" s="4"/>
      <c r="F9" s="4"/>
      <c r="G9" s="300"/>
      <c r="H9" s="300"/>
      <c r="I9" s="300"/>
      <c r="J9" s="300"/>
      <c r="K9" s="303"/>
      <c r="L9" s="303"/>
      <c r="M9" s="303"/>
      <c r="N9" s="303"/>
      <c r="O9" s="303"/>
      <c r="P9" s="303"/>
      <c r="Q9" s="303"/>
      <c r="R9" s="303"/>
      <c r="S9" s="303"/>
      <c r="T9" s="303"/>
      <c r="U9" s="303"/>
      <c r="V9" s="303"/>
      <c r="W9" s="303"/>
      <c r="X9" s="303"/>
      <c r="Y9" s="303"/>
      <c r="Z9" s="303"/>
      <c r="AA9" s="303"/>
      <c r="AB9" s="303"/>
      <c r="AC9" s="303"/>
      <c r="AD9" s="303"/>
      <c r="AE9" s="303"/>
      <c r="AF9" s="303"/>
      <c r="AG9" s="303"/>
      <c r="AH9" s="304"/>
      <c r="AI9" s="305"/>
      <c r="AJ9" s="305"/>
      <c r="AK9" s="305"/>
      <c r="AL9" s="305"/>
      <c r="AM9" s="305"/>
      <c r="AN9" s="4"/>
      <c r="AO9" s="4"/>
      <c r="AP9" s="4"/>
      <c r="AQ9" s="4"/>
      <c r="AR9" s="4"/>
      <c r="AS9" s="4"/>
      <c r="AT9" s="4"/>
      <c r="AU9" s="4"/>
      <c r="AV9" s="4"/>
      <c r="AW9" s="4"/>
      <c r="AX9" s="4"/>
      <c r="AY9" s="4"/>
      <c r="AZ9" s="4"/>
      <c r="BA9" s="4"/>
      <c r="BB9" s="4"/>
      <c r="BC9" s="4"/>
      <c r="BD9" s="4"/>
      <c r="BE9" s="4"/>
      <c r="BF9" s="4"/>
      <c r="BG9" s="4"/>
      <c r="BH9" s="4"/>
      <c r="XEZ9" s="4"/>
      <c r="XFA9" s="4"/>
    </row>
    <row r="10" spans="1:60 15998:16381" s="1" customFormat="1" ht="14.25" customHeight="1" x14ac:dyDescent="0.2">
      <c r="A10" s="4"/>
      <c r="B10" s="4"/>
      <c r="C10" s="4"/>
      <c r="D10" s="4"/>
      <c r="E10" s="4"/>
      <c r="F10" s="4"/>
      <c r="G10" s="4"/>
      <c r="H10" s="302"/>
      <c r="I10" s="302"/>
      <c r="J10" s="302"/>
      <c r="K10" s="302"/>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4"/>
      <c r="AO10" s="4"/>
      <c r="AP10" s="4"/>
      <c r="AQ10" s="4"/>
      <c r="AR10" s="4"/>
      <c r="AS10" s="4"/>
      <c r="AT10" s="4"/>
      <c r="AU10" s="4"/>
      <c r="AV10" s="4"/>
      <c r="AW10" s="4"/>
      <c r="AX10" s="4"/>
      <c r="AY10" s="4"/>
      <c r="AZ10" s="4"/>
      <c r="BA10" s="4"/>
      <c r="BB10" s="4"/>
      <c r="BC10" s="4"/>
      <c r="BD10" s="4"/>
      <c r="BE10" s="4"/>
      <c r="BF10" s="4"/>
      <c r="BG10" s="4"/>
      <c r="BH10" s="4"/>
      <c r="XEZ10" s="4"/>
      <c r="XFA10" s="4"/>
    </row>
    <row r="11" spans="1:60 15998:16381" s="1" customForma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XEZ11" s="4"/>
      <c r="XFA11" s="4"/>
    </row>
    <row r="12" spans="1:60 15998:16381" s="1" customFormat="1" ht="33.75" customHeight="1" x14ac:dyDescent="0.2">
      <c r="A12" s="4"/>
      <c r="B12" s="4"/>
      <c r="C12" s="4"/>
      <c r="D12" s="4"/>
      <c r="E12" s="4"/>
      <c r="F12" s="238" t="s">
        <v>29</v>
      </c>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4"/>
      <c r="AP12" s="4"/>
      <c r="AQ12" s="4"/>
      <c r="AR12" s="4"/>
      <c r="AS12" s="4"/>
      <c r="AT12" s="4"/>
      <c r="AU12" s="4"/>
      <c r="AV12" s="4"/>
      <c r="AW12" s="4"/>
      <c r="AX12" s="4"/>
      <c r="AY12" s="4"/>
      <c r="AZ12" s="4"/>
      <c r="BA12" s="4"/>
      <c r="BB12" s="4"/>
      <c r="BC12" s="4"/>
      <c r="BD12" s="4"/>
      <c r="BE12" s="4"/>
      <c r="BF12" s="4"/>
      <c r="BG12" s="4"/>
      <c r="BH12" s="4"/>
      <c r="XEZ12" s="4"/>
      <c r="XFA12" s="4"/>
    </row>
    <row r="13" spans="1:60 15998:16381" s="1" customFormat="1" ht="19.5" customHeight="1" x14ac:dyDescent="0.2">
      <c r="A13" s="4"/>
      <c r="B13" s="4"/>
      <c r="C13" s="4"/>
      <c r="D13" s="4"/>
      <c r="E13" s="4"/>
      <c r="F13" s="293" t="s">
        <v>30</v>
      </c>
      <c r="G13" s="294"/>
      <c r="H13" s="295"/>
      <c r="I13" s="293" t="s">
        <v>31</v>
      </c>
      <c r="J13" s="294"/>
      <c r="K13" s="294"/>
      <c r="L13" s="294"/>
      <c r="M13" s="294"/>
      <c r="N13" s="294"/>
      <c r="O13" s="294"/>
      <c r="P13" s="294"/>
      <c r="Q13" s="294"/>
      <c r="R13" s="294"/>
      <c r="S13" s="294"/>
      <c r="T13" s="294"/>
      <c r="U13" s="294"/>
      <c r="V13" s="294"/>
      <c r="W13" s="294"/>
      <c r="X13" s="294"/>
      <c r="Y13" s="294"/>
      <c r="Z13" s="294"/>
      <c r="AA13" s="294"/>
      <c r="AB13" s="294"/>
      <c r="AC13" s="294"/>
      <c r="AD13" s="294"/>
      <c r="AE13" s="295"/>
      <c r="AF13" s="239" t="s">
        <v>32</v>
      </c>
      <c r="AG13" s="240"/>
      <c r="AH13" s="240"/>
      <c r="AI13" s="240"/>
      <c r="AJ13" s="240"/>
      <c r="AK13" s="240"/>
      <c r="AL13" s="240"/>
      <c r="AM13" s="240"/>
      <c r="AN13" s="241"/>
      <c r="AO13" s="4"/>
      <c r="AP13" s="4"/>
      <c r="AQ13" s="4"/>
      <c r="AR13" s="4"/>
      <c r="AS13" s="4"/>
      <c r="AT13" s="4"/>
      <c r="AU13" s="4"/>
      <c r="AV13" s="4"/>
      <c r="AW13" s="4"/>
      <c r="AX13" s="4"/>
      <c r="AY13" s="4"/>
      <c r="AZ13" s="4"/>
      <c r="BA13" s="4"/>
      <c r="BB13" s="4"/>
      <c r="BC13" s="4"/>
      <c r="BD13" s="4"/>
      <c r="BE13" s="4"/>
      <c r="BF13" s="4"/>
      <c r="BG13" s="4"/>
      <c r="BH13" s="4"/>
      <c r="XEZ13" s="4"/>
      <c r="XFA13" s="4"/>
    </row>
    <row r="14" spans="1:60 15998:16381" s="1" customFormat="1" ht="21" customHeight="1" x14ac:dyDescent="0.2">
      <c r="A14" s="4"/>
      <c r="B14" s="4"/>
      <c r="C14" s="4"/>
      <c r="D14" s="4"/>
      <c r="E14" s="4"/>
      <c r="F14" s="296"/>
      <c r="G14" s="297"/>
      <c r="H14" s="298"/>
      <c r="I14" s="296"/>
      <c r="J14" s="297"/>
      <c r="K14" s="297"/>
      <c r="L14" s="297"/>
      <c r="M14" s="297"/>
      <c r="N14" s="297"/>
      <c r="O14" s="297"/>
      <c r="P14" s="297"/>
      <c r="Q14" s="297"/>
      <c r="R14" s="297"/>
      <c r="S14" s="297"/>
      <c r="T14" s="297"/>
      <c r="U14" s="297"/>
      <c r="V14" s="297"/>
      <c r="W14" s="297"/>
      <c r="X14" s="297"/>
      <c r="Y14" s="297"/>
      <c r="Z14" s="297"/>
      <c r="AA14" s="297"/>
      <c r="AB14" s="297"/>
      <c r="AC14" s="297"/>
      <c r="AD14" s="297"/>
      <c r="AE14" s="298"/>
      <c r="AF14" s="242">
        <f>K5</f>
        <v>0</v>
      </c>
      <c r="AG14" s="243"/>
      <c r="AH14" s="244"/>
      <c r="AI14" s="242">
        <f>K6</f>
        <v>0</v>
      </c>
      <c r="AJ14" s="243"/>
      <c r="AK14" s="244"/>
      <c r="AL14" s="242">
        <f>K7</f>
        <v>0</v>
      </c>
      <c r="AM14" s="243"/>
      <c r="AN14" s="244"/>
      <c r="AO14" s="4"/>
      <c r="AP14" s="4"/>
      <c r="AQ14" s="4"/>
      <c r="AR14" s="4"/>
      <c r="AS14" s="4"/>
      <c r="AT14" s="4"/>
      <c r="AU14" s="4"/>
      <c r="AV14" s="4"/>
      <c r="AW14" s="4"/>
      <c r="AX14" s="4"/>
      <c r="AY14" s="4"/>
      <c r="AZ14" s="4"/>
      <c r="BA14" s="4"/>
      <c r="BB14" s="4"/>
      <c r="BC14" s="4"/>
      <c r="BD14" s="4"/>
      <c r="BE14" s="4"/>
      <c r="BF14" s="4"/>
      <c r="BG14" s="4"/>
      <c r="BH14" s="4"/>
      <c r="XEZ14" s="4"/>
      <c r="XFA14" s="4"/>
    </row>
    <row r="15" spans="1:60 15998:16381" s="1" customFormat="1" ht="28.5" customHeight="1" x14ac:dyDescent="0.2">
      <c r="A15" s="4"/>
      <c r="B15" s="4"/>
      <c r="C15" s="4"/>
      <c r="D15" s="4"/>
      <c r="E15" s="4"/>
      <c r="F15" s="131">
        <v>1</v>
      </c>
      <c r="G15" s="132"/>
      <c r="H15" s="133"/>
      <c r="I15" s="245" t="s">
        <v>33</v>
      </c>
      <c r="J15" s="246"/>
      <c r="K15" s="246"/>
      <c r="L15" s="246"/>
      <c r="M15" s="246"/>
      <c r="N15" s="246"/>
      <c r="O15" s="246"/>
      <c r="P15" s="246"/>
      <c r="Q15" s="246"/>
      <c r="R15" s="246"/>
      <c r="S15" s="246"/>
      <c r="T15" s="246"/>
      <c r="U15" s="246"/>
      <c r="V15" s="246"/>
      <c r="W15" s="246"/>
      <c r="X15" s="246"/>
      <c r="Y15" s="246"/>
      <c r="Z15" s="246"/>
      <c r="AA15" s="246"/>
      <c r="AB15" s="246"/>
      <c r="AC15" s="246"/>
      <c r="AD15" s="246"/>
      <c r="AE15" s="247"/>
      <c r="AF15" s="128"/>
      <c r="AG15" s="129"/>
      <c r="AH15" s="130"/>
      <c r="AI15" s="128"/>
      <c r="AJ15" s="129"/>
      <c r="AK15" s="130"/>
      <c r="AL15" s="128"/>
      <c r="AM15" s="129"/>
      <c r="AN15" s="130"/>
      <c r="AO15" s="4"/>
      <c r="AP15" s="4"/>
      <c r="AQ15" s="4"/>
      <c r="AR15" s="4"/>
      <c r="AS15" s="4"/>
      <c r="AT15" s="4"/>
      <c r="AU15" s="4"/>
      <c r="AV15" s="4"/>
      <c r="AW15" s="4"/>
      <c r="AX15" s="4"/>
      <c r="AY15" s="4"/>
      <c r="AZ15" s="4"/>
      <c r="BA15" s="4"/>
      <c r="BB15" s="4"/>
      <c r="BC15" s="4"/>
      <c r="BD15" s="4"/>
      <c r="BE15" s="4"/>
      <c r="BF15" s="4"/>
      <c r="BG15" s="4"/>
      <c r="BH15" s="4"/>
      <c r="XEZ15" s="4"/>
      <c r="XFA15" s="4"/>
    </row>
    <row r="16" spans="1:60 15998:16381" s="1" customFormat="1" ht="28.5" customHeight="1" x14ac:dyDescent="0.2">
      <c r="A16" s="4"/>
      <c r="B16" s="4"/>
      <c r="C16" s="4"/>
      <c r="D16" s="4"/>
      <c r="E16" s="4"/>
      <c r="F16" s="131">
        <v>2</v>
      </c>
      <c r="G16" s="132"/>
      <c r="H16" s="133"/>
      <c r="I16" s="248" t="s">
        <v>34</v>
      </c>
      <c r="J16" s="249"/>
      <c r="K16" s="249"/>
      <c r="L16" s="249"/>
      <c r="M16" s="249"/>
      <c r="N16" s="249"/>
      <c r="O16" s="249"/>
      <c r="P16" s="249"/>
      <c r="Q16" s="249"/>
      <c r="R16" s="249"/>
      <c r="S16" s="249"/>
      <c r="T16" s="249"/>
      <c r="U16" s="249"/>
      <c r="V16" s="249"/>
      <c r="W16" s="249"/>
      <c r="X16" s="249"/>
      <c r="Y16" s="249"/>
      <c r="Z16" s="249"/>
      <c r="AA16" s="249"/>
      <c r="AB16" s="249"/>
      <c r="AC16" s="249"/>
      <c r="AD16" s="249"/>
      <c r="AE16" s="250"/>
      <c r="AF16" s="128"/>
      <c r="AG16" s="129"/>
      <c r="AH16" s="130"/>
      <c r="AI16" s="128"/>
      <c r="AJ16" s="129"/>
      <c r="AK16" s="130"/>
      <c r="AL16" s="128"/>
      <c r="AM16" s="129"/>
      <c r="AN16" s="130"/>
      <c r="AO16" s="4"/>
      <c r="AP16" s="4"/>
      <c r="AQ16" s="4"/>
      <c r="AR16" s="4"/>
      <c r="AS16" s="4"/>
      <c r="AT16" s="4"/>
      <c r="AU16" s="4"/>
      <c r="AV16" s="4"/>
      <c r="AW16" s="4"/>
      <c r="AX16" s="4"/>
      <c r="AY16" s="4"/>
      <c r="AZ16" s="4"/>
      <c r="BA16" s="4"/>
      <c r="BB16" s="4"/>
      <c r="BC16" s="4"/>
      <c r="BD16" s="4"/>
      <c r="BE16" s="4"/>
      <c r="BF16" s="4"/>
      <c r="BG16" s="4"/>
      <c r="BH16" s="4"/>
      <c r="XEZ16" s="4"/>
      <c r="XFA16" s="4"/>
    </row>
    <row r="17" spans="1:60 16380:16381" s="1" customFormat="1" ht="28.5" customHeight="1" x14ac:dyDescent="0.2">
      <c r="A17" s="4"/>
      <c r="B17" s="4"/>
      <c r="C17" s="4"/>
      <c r="D17" s="4"/>
      <c r="E17" s="4"/>
      <c r="F17" s="131">
        <v>3</v>
      </c>
      <c r="G17" s="132"/>
      <c r="H17" s="133"/>
      <c r="I17" s="251" t="s">
        <v>35</v>
      </c>
      <c r="J17" s="252"/>
      <c r="K17" s="252"/>
      <c r="L17" s="252"/>
      <c r="M17" s="252"/>
      <c r="N17" s="252"/>
      <c r="O17" s="252"/>
      <c r="P17" s="252"/>
      <c r="Q17" s="252"/>
      <c r="R17" s="252"/>
      <c r="S17" s="252"/>
      <c r="T17" s="252"/>
      <c r="U17" s="252"/>
      <c r="V17" s="252"/>
      <c r="W17" s="252"/>
      <c r="X17" s="252"/>
      <c r="Y17" s="252"/>
      <c r="Z17" s="252"/>
      <c r="AA17" s="252"/>
      <c r="AB17" s="252"/>
      <c r="AC17" s="252"/>
      <c r="AD17" s="252"/>
      <c r="AE17" s="253"/>
      <c r="AF17" s="128"/>
      <c r="AG17" s="129"/>
      <c r="AH17" s="130"/>
      <c r="AI17" s="128"/>
      <c r="AJ17" s="129"/>
      <c r="AK17" s="130"/>
      <c r="AL17" s="128"/>
      <c r="AM17" s="129"/>
      <c r="AN17" s="130"/>
      <c r="AO17" s="4"/>
      <c r="AP17" s="4"/>
      <c r="AQ17" s="4"/>
      <c r="AR17" s="4"/>
      <c r="AS17" s="4"/>
      <c r="AT17" s="4"/>
      <c r="AU17" s="4"/>
      <c r="AV17" s="4"/>
      <c r="AW17" s="4"/>
      <c r="AX17" s="4"/>
      <c r="AY17" s="4"/>
      <c r="AZ17" s="4"/>
      <c r="BA17" s="4"/>
      <c r="BB17" s="4"/>
      <c r="BC17" s="4"/>
      <c r="BD17" s="4"/>
      <c r="BE17" s="4"/>
      <c r="BF17" s="4"/>
      <c r="BG17" s="4"/>
      <c r="BH17" s="4"/>
      <c r="XEZ17" s="4"/>
      <c r="XFA17" s="4"/>
    </row>
    <row r="18" spans="1:60 16380:16381" s="1" customFormat="1" ht="36.75" customHeight="1" x14ac:dyDescent="0.2">
      <c r="A18" s="4"/>
      <c r="B18" s="4"/>
      <c r="C18" s="4"/>
      <c r="D18" s="4"/>
      <c r="E18" s="4"/>
      <c r="F18" s="131">
        <v>4</v>
      </c>
      <c r="G18" s="132"/>
      <c r="H18" s="133"/>
      <c r="I18" s="248" t="s">
        <v>36</v>
      </c>
      <c r="J18" s="249"/>
      <c r="K18" s="249"/>
      <c r="L18" s="249"/>
      <c r="M18" s="249"/>
      <c r="N18" s="249"/>
      <c r="O18" s="249"/>
      <c r="P18" s="249"/>
      <c r="Q18" s="249"/>
      <c r="R18" s="249"/>
      <c r="S18" s="249"/>
      <c r="T18" s="249"/>
      <c r="U18" s="249"/>
      <c r="V18" s="249"/>
      <c r="W18" s="249"/>
      <c r="X18" s="249"/>
      <c r="Y18" s="249"/>
      <c r="Z18" s="249"/>
      <c r="AA18" s="249"/>
      <c r="AB18" s="249"/>
      <c r="AC18" s="249"/>
      <c r="AD18" s="249"/>
      <c r="AE18" s="250"/>
      <c r="AF18" s="128"/>
      <c r="AG18" s="129"/>
      <c r="AH18" s="130"/>
      <c r="AI18" s="128"/>
      <c r="AJ18" s="129"/>
      <c r="AK18" s="130"/>
      <c r="AL18" s="128"/>
      <c r="AM18" s="129"/>
      <c r="AN18" s="130"/>
      <c r="AO18" s="4"/>
      <c r="AP18" s="4"/>
      <c r="AQ18" s="4"/>
      <c r="AR18" s="4"/>
      <c r="AS18" s="4"/>
      <c r="AT18" s="4"/>
      <c r="AU18" s="4"/>
      <c r="AV18" s="4"/>
      <c r="AW18" s="4"/>
      <c r="AX18" s="4"/>
      <c r="AY18" s="4"/>
      <c r="AZ18" s="4"/>
      <c r="BA18" s="4"/>
      <c r="BB18" s="4"/>
      <c r="BC18" s="4"/>
      <c r="BD18" s="4"/>
      <c r="BE18" s="4"/>
      <c r="BF18" s="4"/>
      <c r="BG18" s="4"/>
      <c r="BH18" s="4"/>
      <c r="XEZ18" s="4"/>
      <c r="XFA18" s="4"/>
    </row>
    <row r="19" spans="1:60 16380:16381" s="1" customFormat="1" ht="36.75" customHeight="1" x14ac:dyDescent="0.2">
      <c r="A19" s="4"/>
      <c r="B19" s="4"/>
      <c r="C19" s="4"/>
      <c r="D19" s="4"/>
      <c r="E19" s="4"/>
      <c r="F19" s="131">
        <v>5</v>
      </c>
      <c r="G19" s="132"/>
      <c r="H19" s="133"/>
      <c r="I19" s="248" t="s">
        <v>37</v>
      </c>
      <c r="J19" s="249"/>
      <c r="K19" s="249"/>
      <c r="L19" s="249"/>
      <c r="M19" s="249"/>
      <c r="N19" s="249"/>
      <c r="O19" s="249"/>
      <c r="P19" s="249"/>
      <c r="Q19" s="249"/>
      <c r="R19" s="249"/>
      <c r="S19" s="249"/>
      <c r="T19" s="249"/>
      <c r="U19" s="249"/>
      <c r="V19" s="249"/>
      <c r="W19" s="249"/>
      <c r="X19" s="249"/>
      <c r="Y19" s="249"/>
      <c r="Z19" s="249"/>
      <c r="AA19" s="249"/>
      <c r="AB19" s="249"/>
      <c r="AC19" s="249"/>
      <c r="AD19" s="249"/>
      <c r="AE19" s="250"/>
      <c r="AF19" s="128"/>
      <c r="AG19" s="129"/>
      <c r="AH19" s="130"/>
      <c r="AI19" s="128"/>
      <c r="AJ19" s="129"/>
      <c r="AK19" s="130"/>
      <c r="AL19" s="128"/>
      <c r="AM19" s="129"/>
      <c r="AN19" s="130"/>
      <c r="AO19" s="4"/>
      <c r="AP19" s="4"/>
      <c r="AQ19" s="4"/>
      <c r="AR19" s="4"/>
      <c r="AS19" s="4"/>
      <c r="AT19" s="4"/>
      <c r="AU19" s="4"/>
      <c r="AV19" s="4"/>
      <c r="AW19" s="4"/>
      <c r="AX19" s="4"/>
      <c r="AY19" s="4"/>
      <c r="AZ19" s="4"/>
      <c r="BA19" s="4"/>
      <c r="BB19" s="4"/>
      <c r="BC19" s="4"/>
      <c r="BD19" s="4"/>
      <c r="BE19" s="4"/>
      <c r="BF19" s="4"/>
      <c r="BG19" s="4"/>
      <c r="BH19" s="4"/>
      <c r="XEZ19" s="4"/>
      <c r="XFA19" s="4"/>
    </row>
    <row r="20" spans="1:60 16380:16381" s="1" customFormat="1" ht="35.25" customHeight="1" x14ac:dyDescent="0.2">
      <c r="A20" s="4"/>
      <c r="B20" s="4"/>
      <c r="C20" s="4"/>
      <c r="D20" s="4"/>
      <c r="E20" s="4"/>
      <c r="F20" s="131">
        <v>6</v>
      </c>
      <c r="G20" s="132"/>
      <c r="H20" s="133"/>
      <c r="I20" s="248" t="s">
        <v>38</v>
      </c>
      <c r="J20" s="249"/>
      <c r="K20" s="249"/>
      <c r="L20" s="249"/>
      <c r="M20" s="249"/>
      <c r="N20" s="249"/>
      <c r="O20" s="249"/>
      <c r="P20" s="249"/>
      <c r="Q20" s="249"/>
      <c r="R20" s="249"/>
      <c r="S20" s="249"/>
      <c r="T20" s="249"/>
      <c r="U20" s="249"/>
      <c r="V20" s="249"/>
      <c r="W20" s="249"/>
      <c r="X20" s="249"/>
      <c r="Y20" s="249"/>
      <c r="Z20" s="249"/>
      <c r="AA20" s="249"/>
      <c r="AB20" s="249"/>
      <c r="AC20" s="249"/>
      <c r="AD20" s="249"/>
      <c r="AE20" s="250"/>
      <c r="AF20" s="128"/>
      <c r="AG20" s="129"/>
      <c r="AH20" s="130"/>
      <c r="AI20" s="128"/>
      <c r="AJ20" s="129"/>
      <c r="AK20" s="130"/>
      <c r="AL20" s="128"/>
      <c r="AM20" s="129"/>
      <c r="AN20" s="130"/>
      <c r="AO20" s="4"/>
      <c r="AP20" s="4"/>
      <c r="AQ20" s="4"/>
      <c r="AR20" s="4"/>
      <c r="AS20" s="4"/>
      <c r="AT20" s="4"/>
      <c r="AU20" s="4"/>
      <c r="AV20" s="4"/>
      <c r="AW20" s="4"/>
      <c r="AX20" s="4"/>
      <c r="AY20" s="4"/>
      <c r="AZ20" s="4"/>
      <c r="BA20" s="4"/>
      <c r="BB20" s="4"/>
      <c r="BC20" s="4"/>
      <c r="BD20" s="4"/>
      <c r="BE20" s="4"/>
      <c r="BF20" s="4"/>
      <c r="BG20" s="4"/>
      <c r="BH20" s="4"/>
      <c r="XEZ20" s="4"/>
      <c r="XFA20" s="4"/>
    </row>
    <row r="21" spans="1:60 16380:16381" s="1" customFormat="1" ht="35.25" customHeight="1" x14ac:dyDescent="0.2">
      <c r="A21" s="4"/>
      <c r="B21" s="4"/>
      <c r="C21" s="4"/>
      <c r="D21" s="4"/>
      <c r="E21" s="4"/>
      <c r="F21" s="131">
        <v>7</v>
      </c>
      <c r="G21" s="132"/>
      <c r="H21" s="133"/>
      <c r="I21" s="248" t="s">
        <v>39</v>
      </c>
      <c r="J21" s="249"/>
      <c r="K21" s="249"/>
      <c r="L21" s="249"/>
      <c r="M21" s="249"/>
      <c r="N21" s="249"/>
      <c r="O21" s="249"/>
      <c r="P21" s="249"/>
      <c r="Q21" s="249"/>
      <c r="R21" s="249"/>
      <c r="S21" s="249"/>
      <c r="T21" s="249"/>
      <c r="U21" s="249"/>
      <c r="V21" s="249"/>
      <c r="W21" s="249"/>
      <c r="X21" s="249"/>
      <c r="Y21" s="249"/>
      <c r="Z21" s="249"/>
      <c r="AA21" s="249"/>
      <c r="AB21" s="249"/>
      <c r="AC21" s="249"/>
      <c r="AD21" s="249"/>
      <c r="AE21" s="250"/>
      <c r="AF21" s="128"/>
      <c r="AG21" s="129"/>
      <c r="AH21" s="130"/>
      <c r="AI21" s="128"/>
      <c r="AJ21" s="129"/>
      <c r="AK21" s="130"/>
      <c r="AL21" s="128"/>
      <c r="AM21" s="129"/>
      <c r="AN21" s="130"/>
      <c r="AO21" s="4"/>
      <c r="AP21" s="4"/>
      <c r="AQ21" s="4"/>
      <c r="AR21" s="4"/>
      <c r="AS21" s="4"/>
      <c r="AT21" s="4"/>
      <c r="AU21" s="4"/>
      <c r="AV21" s="4"/>
      <c r="AW21" s="4"/>
      <c r="AX21" s="4"/>
      <c r="AY21" s="4"/>
      <c r="AZ21" s="4"/>
      <c r="BA21" s="4"/>
      <c r="BB21" s="4"/>
      <c r="BC21" s="4"/>
      <c r="BD21" s="4"/>
      <c r="BE21" s="4"/>
      <c r="BF21" s="4"/>
      <c r="BG21" s="4"/>
      <c r="BH21" s="4"/>
      <c r="XEZ21" s="4"/>
      <c r="XFA21" s="4"/>
    </row>
    <row r="22" spans="1:60 16380:16381" s="1" customFormat="1" ht="29.25" customHeight="1" x14ac:dyDescent="0.2">
      <c r="A22" s="50"/>
      <c r="B22" s="50"/>
      <c r="C22" s="50"/>
      <c r="D22" s="50"/>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XEZ22" s="4"/>
      <c r="XFA22" s="4"/>
    </row>
    <row r="23" spans="1:60 16380:16381" s="1" customFormat="1" ht="50.1" customHeight="1" x14ac:dyDescent="0.2">
      <c r="A23" s="4"/>
      <c r="B23" s="4"/>
      <c r="C23" s="4"/>
      <c r="D23" s="4"/>
      <c r="E23" s="4"/>
      <c r="F23" s="4"/>
      <c r="G23" s="4"/>
      <c r="H23" s="4"/>
      <c r="I23" s="254" t="s">
        <v>40</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6"/>
      <c r="AL23" s="4"/>
      <c r="AM23" s="4"/>
      <c r="AN23" s="4"/>
      <c r="AO23" s="4"/>
      <c r="AP23" s="4"/>
      <c r="AQ23" s="4"/>
      <c r="AR23" s="4"/>
      <c r="AS23" s="4"/>
      <c r="AT23" s="4"/>
      <c r="AU23" s="4"/>
      <c r="AV23" s="4"/>
      <c r="AW23" s="4"/>
      <c r="AX23" s="4"/>
      <c r="AY23" s="4"/>
      <c r="AZ23" s="4"/>
      <c r="BA23" s="4"/>
      <c r="BB23" s="4"/>
      <c r="BC23" s="4"/>
      <c r="BD23" s="4"/>
      <c r="BE23" s="4"/>
      <c r="BF23" s="4"/>
      <c r="BG23" s="4"/>
      <c r="BH23" s="4"/>
      <c r="XEZ23" s="4"/>
      <c r="XFA23" s="4"/>
    </row>
    <row r="24" spans="1:60 16380:16381" s="1" customFormat="1" ht="1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XEZ24" s="4"/>
      <c r="XFA24" s="4"/>
    </row>
    <row r="25" spans="1:60 16380:16381" s="1" customFormat="1" ht="50.1" customHeight="1" x14ac:dyDescent="0.2">
      <c r="A25" s="4"/>
      <c r="B25" s="4"/>
      <c r="C25" s="4"/>
      <c r="D25" s="4"/>
      <c r="E25" s="4"/>
      <c r="F25" s="4"/>
      <c r="G25" s="4"/>
      <c r="H25" s="4"/>
      <c r="I25" s="222" t="s">
        <v>41</v>
      </c>
      <c r="J25" s="222"/>
      <c r="K25" s="222"/>
      <c r="L25" s="222"/>
      <c r="M25" s="222"/>
      <c r="N25" s="299"/>
      <c r="O25" s="257" t="s">
        <v>42</v>
      </c>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4"/>
      <c r="AM25" s="4"/>
      <c r="AN25" s="4"/>
      <c r="AO25" s="4"/>
      <c r="AP25" s="4"/>
      <c r="AQ25" s="4"/>
      <c r="AR25" s="4"/>
      <c r="AS25" s="4"/>
      <c r="AT25" s="4"/>
      <c r="AU25" s="4"/>
      <c r="AV25" s="4"/>
      <c r="AW25" s="4"/>
      <c r="AX25" s="4"/>
      <c r="AY25" s="4"/>
      <c r="AZ25" s="4"/>
      <c r="BA25" s="4"/>
      <c r="BB25" s="4"/>
      <c r="BC25" s="4"/>
      <c r="BD25" s="4"/>
      <c r="BE25" s="4"/>
      <c r="BF25" s="4"/>
      <c r="XEZ25" s="4"/>
      <c r="XFA25" s="4"/>
    </row>
    <row r="26" spans="1:60 16380:16381" s="1" customFormat="1" ht="27" customHeight="1" x14ac:dyDescent="0.2">
      <c r="A26" s="4"/>
      <c r="B26" s="4"/>
      <c r="C26" s="4"/>
      <c r="D26" s="4"/>
      <c r="E26" s="4"/>
      <c r="F26" s="4"/>
      <c r="G26" s="4"/>
      <c r="H26" s="4"/>
      <c r="I26" s="158" t="s">
        <v>43</v>
      </c>
      <c r="J26" s="159"/>
      <c r="K26" s="159"/>
      <c r="L26" s="159"/>
      <c r="M26" s="159"/>
      <c r="N26" s="160"/>
      <c r="O26" s="226" t="s">
        <v>44</v>
      </c>
      <c r="P26" s="227"/>
      <c r="Q26" s="227"/>
      <c r="R26" s="227"/>
      <c r="S26" s="227"/>
      <c r="T26" s="227"/>
      <c r="U26" s="227"/>
      <c r="V26" s="227"/>
      <c r="W26" s="227"/>
      <c r="X26" s="227"/>
      <c r="Y26" s="227"/>
      <c r="Z26" s="227"/>
      <c r="AA26" s="227"/>
      <c r="AB26" s="227"/>
      <c r="AC26" s="227"/>
      <c r="AD26" s="227"/>
      <c r="AE26" s="227"/>
      <c r="AF26" s="227"/>
      <c r="AG26" s="227"/>
      <c r="AH26" s="227"/>
      <c r="AI26" s="228"/>
      <c r="AJ26" s="170"/>
      <c r="AK26" s="171"/>
      <c r="AL26" s="4"/>
      <c r="AM26" s="4"/>
      <c r="AN26" s="4"/>
      <c r="AO26" s="4"/>
      <c r="AP26" s="4"/>
      <c r="AQ26" s="4"/>
      <c r="AR26" s="4"/>
      <c r="AS26" s="4"/>
      <c r="AT26" s="4"/>
      <c r="AU26" s="4"/>
      <c r="AV26" s="4"/>
      <c r="AW26" s="4"/>
      <c r="AX26" s="4"/>
      <c r="AY26" s="4"/>
      <c r="AZ26" s="4"/>
      <c r="BA26" s="4"/>
      <c r="BB26" s="4"/>
      <c r="BC26" s="4"/>
      <c r="BD26" s="4"/>
      <c r="BE26" s="4"/>
      <c r="BF26" s="4"/>
      <c r="XEZ26" s="4"/>
      <c r="XFA26" s="4"/>
    </row>
    <row r="27" spans="1:60 16380:16381" s="1" customFormat="1" ht="27" customHeight="1" x14ac:dyDescent="0.2">
      <c r="A27" s="4"/>
      <c r="B27" s="4"/>
      <c r="C27" s="4"/>
      <c r="D27" s="4"/>
      <c r="E27" s="4"/>
      <c r="F27" s="4"/>
      <c r="G27" s="4"/>
      <c r="H27" s="4"/>
      <c r="I27" s="164"/>
      <c r="J27" s="165"/>
      <c r="K27" s="165"/>
      <c r="L27" s="165"/>
      <c r="M27" s="165"/>
      <c r="N27" s="166"/>
      <c r="O27" s="226" t="s">
        <v>45</v>
      </c>
      <c r="P27" s="227"/>
      <c r="Q27" s="227"/>
      <c r="R27" s="227"/>
      <c r="S27" s="227"/>
      <c r="T27" s="227"/>
      <c r="U27" s="227"/>
      <c r="V27" s="227"/>
      <c r="W27" s="227"/>
      <c r="X27" s="227"/>
      <c r="Y27" s="227"/>
      <c r="Z27" s="227"/>
      <c r="AA27" s="227"/>
      <c r="AB27" s="227"/>
      <c r="AC27" s="227"/>
      <c r="AD27" s="227"/>
      <c r="AE27" s="227"/>
      <c r="AF27" s="227"/>
      <c r="AG27" s="227"/>
      <c r="AH27" s="227"/>
      <c r="AI27" s="228"/>
      <c r="AJ27" s="170"/>
      <c r="AK27" s="171"/>
      <c r="AL27" s="4"/>
      <c r="AM27" s="4"/>
      <c r="AN27" s="4"/>
      <c r="AO27" s="4"/>
      <c r="AP27" s="4"/>
      <c r="AQ27" s="4"/>
      <c r="AR27" s="4"/>
      <c r="AS27" s="4"/>
      <c r="AT27" s="4"/>
      <c r="AU27" s="4"/>
      <c r="AV27" s="4"/>
      <c r="AW27" s="4"/>
      <c r="AX27" s="4"/>
      <c r="AY27" s="4"/>
      <c r="AZ27" s="4"/>
      <c r="BA27" s="4"/>
      <c r="BB27" s="4"/>
      <c r="BC27" s="4"/>
      <c r="BD27" s="4"/>
      <c r="BE27" s="4"/>
      <c r="BF27" s="4"/>
      <c r="XEZ27" s="4"/>
      <c r="XFA27" s="4"/>
    </row>
    <row r="28" spans="1:60 16380:16381" s="1" customFormat="1" ht="27" customHeight="1" x14ac:dyDescent="0.2">
      <c r="A28" s="4"/>
      <c r="B28" s="4"/>
      <c r="C28" s="4"/>
      <c r="D28" s="4"/>
      <c r="E28" s="4"/>
      <c r="F28" s="4"/>
      <c r="G28" s="4"/>
      <c r="H28" s="4"/>
      <c r="I28" s="158" t="s">
        <v>46</v>
      </c>
      <c r="J28" s="159"/>
      <c r="K28" s="159"/>
      <c r="L28" s="159"/>
      <c r="M28" s="159"/>
      <c r="N28" s="160"/>
      <c r="O28" s="167" t="s">
        <v>47</v>
      </c>
      <c r="P28" s="168"/>
      <c r="Q28" s="168"/>
      <c r="R28" s="168"/>
      <c r="S28" s="168"/>
      <c r="T28" s="168"/>
      <c r="U28" s="168"/>
      <c r="V28" s="168"/>
      <c r="W28" s="168"/>
      <c r="X28" s="168"/>
      <c r="Y28" s="168"/>
      <c r="Z28" s="168"/>
      <c r="AA28" s="168"/>
      <c r="AB28" s="168"/>
      <c r="AC28" s="168"/>
      <c r="AD28" s="168"/>
      <c r="AE28" s="168"/>
      <c r="AF28" s="168"/>
      <c r="AG28" s="168"/>
      <c r="AH28" s="168"/>
      <c r="AI28" s="169"/>
      <c r="AJ28" s="170"/>
      <c r="AK28" s="171"/>
      <c r="AL28" s="4"/>
      <c r="AM28" s="4"/>
      <c r="AN28" s="4"/>
      <c r="AO28" s="4"/>
      <c r="AP28" s="4"/>
      <c r="AQ28" s="4"/>
      <c r="AR28" s="4"/>
      <c r="AS28" s="4"/>
      <c r="AT28" s="4"/>
      <c r="AU28" s="4"/>
      <c r="AV28" s="4"/>
      <c r="AW28" s="4"/>
      <c r="AX28" s="4"/>
      <c r="AY28" s="4"/>
      <c r="AZ28" s="4"/>
      <c r="BA28" s="4"/>
      <c r="BB28" s="4"/>
      <c r="BC28" s="4"/>
      <c r="BD28" s="4"/>
      <c r="BE28" s="4"/>
      <c r="BF28" s="4"/>
      <c r="XEZ28" s="4"/>
      <c r="XFA28" s="4"/>
    </row>
    <row r="29" spans="1:60 16380:16381" s="1" customFormat="1" ht="27" customHeight="1" x14ac:dyDescent="0.2">
      <c r="A29" s="4"/>
      <c r="B29" s="4"/>
      <c r="C29" s="4"/>
      <c r="D29" s="4"/>
      <c r="E29" s="4"/>
      <c r="F29" s="4"/>
      <c r="G29" s="4"/>
      <c r="H29" s="4"/>
      <c r="I29" s="161"/>
      <c r="J29" s="162"/>
      <c r="K29" s="162"/>
      <c r="L29" s="162"/>
      <c r="M29" s="162"/>
      <c r="N29" s="163"/>
      <c r="O29" s="167" t="s">
        <v>48</v>
      </c>
      <c r="P29" s="168"/>
      <c r="Q29" s="168"/>
      <c r="R29" s="168"/>
      <c r="S29" s="168"/>
      <c r="T29" s="168"/>
      <c r="U29" s="168"/>
      <c r="V29" s="168"/>
      <c r="W29" s="168"/>
      <c r="X29" s="168"/>
      <c r="Y29" s="168"/>
      <c r="Z29" s="168"/>
      <c r="AA29" s="168"/>
      <c r="AB29" s="168"/>
      <c r="AC29" s="168"/>
      <c r="AD29" s="168"/>
      <c r="AE29" s="168"/>
      <c r="AF29" s="168"/>
      <c r="AG29" s="168"/>
      <c r="AH29" s="168"/>
      <c r="AI29" s="169"/>
      <c r="AJ29" s="170"/>
      <c r="AK29" s="171"/>
      <c r="AL29" s="4"/>
      <c r="AM29" s="4"/>
      <c r="AN29" s="4"/>
      <c r="AO29" s="4"/>
      <c r="AP29" s="4"/>
      <c r="AQ29" s="4"/>
      <c r="AR29" s="4"/>
      <c r="AS29" s="4"/>
      <c r="AT29" s="4"/>
      <c r="AU29" s="4"/>
      <c r="AV29" s="4"/>
      <c r="AW29" s="4"/>
      <c r="AX29" s="4"/>
      <c r="AY29" s="4"/>
      <c r="AZ29" s="4"/>
      <c r="BA29" s="4"/>
      <c r="BB29" s="4"/>
      <c r="BC29" s="4"/>
      <c r="BD29" s="4"/>
      <c r="BE29" s="4"/>
      <c r="BF29" s="4"/>
      <c r="XEZ29" s="4"/>
      <c r="XFA29" s="4"/>
    </row>
    <row r="30" spans="1:60 16380:16381" s="1" customFormat="1" ht="27" customHeight="1" x14ac:dyDescent="0.2">
      <c r="A30" s="4"/>
      <c r="B30" s="4"/>
      <c r="C30" s="4"/>
      <c r="D30" s="4"/>
      <c r="E30" s="4"/>
      <c r="F30" s="4"/>
      <c r="G30" s="4"/>
      <c r="H30" s="4"/>
      <c r="I30" s="161"/>
      <c r="J30" s="162"/>
      <c r="K30" s="162"/>
      <c r="L30" s="162"/>
      <c r="M30" s="162"/>
      <c r="N30" s="163"/>
      <c r="O30" s="167" t="s">
        <v>49</v>
      </c>
      <c r="P30" s="168"/>
      <c r="Q30" s="168"/>
      <c r="R30" s="168"/>
      <c r="S30" s="168"/>
      <c r="T30" s="168"/>
      <c r="U30" s="168"/>
      <c r="V30" s="168"/>
      <c r="W30" s="168"/>
      <c r="X30" s="168"/>
      <c r="Y30" s="168"/>
      <c r="Z30" s="168"/>
      <c r="AA30" s="168"/>
      <c r="AB30" s="168"/>
      <c r="AC30" s="168"/>
      <c r="AD30" s="168"/>
      <c r="AE30" s="168"/>
      <c r="AF30" s="168"/>
      <c r="AG30" s="168"/>
      <c r="AH30" s="168"/>
      <c r="AI30" s="169"/>
      <c r="AJ30" s="170"/>
      <c r="AK30" s="171"/>
      <c r="AL30" s="4"/>
      <c r="AM30" s="4"/>
      <c r="AN30" s="4"/>
      <c r="AO30" s="4"/>
      <c r="AP30" s="4"/>
      <c r="AQ30" s="4"/>
      <c r="AR30" s="4"/>
      <c r="AS30" s="4"/>
      <c r="AT30" s="4"/>
      <c r="AU30" s="4"/>
      <c r="AV30" s="4"/>
      <c r="AW30" s="4"/>
      <c r="AX30" s="4"/>
      <c r="AY30" s="4"/>
      <c r="AZ30" s="4"/>
      <c r="BA30" s="4"/>
      <c r="BB30" s="4"/>
      <c r="BC30" s="4"/>
      <c r="BD30" s="4"/>
      <c r="BE30" s="4"/>
      <c r="BF30" s="4"/>
      <c r="XEZ30" s="4"/>
      <c r="XFA30" s="4"/>
    </row>
    <row r="31" spans="1:60 16380:16381" s="1" customFormat="1" ht="27" customHeight="1" x14ac:dyDescent="0.2">
      <c r="A31" s="4"/>
      <c r="B31" s="4"/>
      <c r="C31" s="4"/>
      <c r="D31" s="4"/>
      <c r="E31" s="4"/>
      <c r="F31" s="4"/>
      <c r="G31" s="4"/>
      <c r="H31" s="4"/>
      <c r="I31" s="161"/>
      <c r="J31" s="162"/>
      <c r="K31" s="162"/>
      <c r="L31" s="162"/>
      <c r="M31" s="162"/>
      <c r="N31" s="163"/>
      <c r="O31" s="167" t="s">
        <v>50</v>
      </c>
      <c r="P31" s="168"/>
      <c r="Q31" s="168"/>
      <c r="R31" s="168"/>
      <c r="S31" s="168"/>
      <c r="T31" s="168"/>
      <c r="U31" s="168"/>
      <c r="V31" s="168"/>
      <c r="W31" s="168"/>
      <c r="X31" s="168"/>
      <c r="Y31" s="168"/>
      <c r="Z31" s="168"/>
      <c r="AA31" s="168"/>
      <c r="AB31" s="168"/>
      <c r="AC31" s="168"/>
      <c r="AD31" s="168"/>
      <c r="AE31" s="168"/>
      <c r="AF31" s="168"/>
      <c r="AG31" s="168"/>
      <c r="AH31" s="168"/>
      <c r="AI31" s="169"/>
      <c r="AJ31" s="170"/>
      <c r="AK31" s="171"/>
      <c r="AL31" s="4"/>
      <c r="AM31" s="4"/>
      <c r="AN31" s="4"/>
      <c r="AO31" s="4"/>
      <c r="AP31" s="4"/>
      <c r="AQ31" s="4"/>
      <c r="AR31" s="4"/>
      <c r="AS31" s="4"/>
      <c r="AT31" s="4"/>
      <c r="AU31" s="4"/>
      <c r="AV31" s="4"/>
      <c r="AW31" s="4"/>
      <c r="AX31" s="4"/>
      <c r="AY31" s="4"/>
      <c r="AZ31" s="4"/>
      <c r="BA31" s="4"/>
      <c r="BB31" s="4"/>
      <c r="BC31" s="4"/>
      <c r="BD31" s="4"/>
      <c r="BE31" s="4"/>
      <c r="BF31" s="4"/>
      <c r="XEZ31" s="4"/>
      <c r="XFA31" s="4"/>
    </row>
    <row r="32" spans="1:60 16380:16381" s="1" customFormat="1" ht="27" customHeight="1" x14ac:dyDescent="0.2">
      <c r="A32" s="4"/>
      <c r="B32" s="4"/>
      <c r="C32" s="4"/>
      <c r="D32" s="4"/>
      <c r="E32" s="4"/>
      <c r="F32" s="4"/>
      <c r="G32" s="4"/>
      <c r="H32" s="4"/>
      <c r="I32" s="161"/>
      <c r="J32" s="162"/>
      <c r="K32" s="162"/>
      <c r="L32" s="162"/>
      <c r="M32" s="162"/>
      <c r="N32" s="163"/>
      <c r="O32" s="226" t="s">
        <v>51</v>
      </c>
      <c r="P32" s="227"/>
      <c r="Q32" s="227"/>
      <c r="R32" s="227"/>
      <c r="S32" s="227"/>
      <c r="T32" s="227"/>
      <c r="U32" s="227"/>
      <c r="V32" s="227"/>
      <c r="W32" s="227"/>
      <c r="X32" s="227"/>
      <c r="Y32" s="227"/>
      <c r="Z32" s="227"/>
      <c r="AA32" s="227"/>
      <c r="AB32" s="227"/>
      <c r="AC32" s="227"/>
      <c r="AD32" s="227"/>
      <c r="AE32" s="227"/>
      <c r="AF32" s="227"/>
      <c r="AG32" s="227"/>
      <c r="AH32" s="227"/>
      <c r="AI32" s="228"/>
      <c r="AJ32" s="170"/>
      <c r="AK32" s="171"/>
      <c r="AL32" s="4"/>
      <c r="AM32" s="4"/>
      <c r="AN32" s="4"/>
      <c r="AO32" s="4"/>
      <c r="AP32" s="4"/>
      <c r="AQ32" s="4"/>
      <c r="AR32" s="4"/>
      <c r="AS32" s="4"/>
      <c r="AT32" s="4"/>
      <c r="AU32" s="4"/>
      <c r="AV32" s="4"/>
      <c r="AW32" s="4"/>
      <c r="AX32" s="4"/>
      <c r="AY32" s="4"/>
      <c r="AZ32" s="4"/>
      <c r="BA32" s="4"/>
      <c r="BB32" s="4"/>
      <c r="BC32" s="4"/>
      <c r="BD32" s="4"/>
      <c r="BE32" s="4"/>
      <c r="BF32" s="4"/>
      <c r="XEZ32" s="4"/>
      <c r="XFA32" s="4"/>
    </row>
    <row r="33" spans="1:58 16379:16384" s="1" customFormat="1" ht="27" customHeight="1" x14ac:dyDescent="0.2">
      <c r="A33" s="4"/>
      <c r="B33" s="4"/>
      <c r="C33" s="4"/>
      <c r="D33" s="4"/>
      <c r="E33" s="4"/>
      <c r="F33" s="4"/>
      <c r="G33" s="4"/>
      <c r="H33" s="4"/>
      <c r="I33" s="161"/>
      <c r="J33" s="162"/>
      <c r="K33" s="162"/>
      <c r="L33" s="162"/>
      <c r="M33" s="162"/>
      <c r="N33" s="163"/>
      <c r="O33" s="226" t="s">
        <v>52</v>
      </c>
      <c r="P33" s="227"/>
      <c r="Q33" s="227"/>
      <c r="R33" s="227"/>
      <c r="S33" s="227"/>
      <c r="T33" s="227"/>
      <c r="U33" s="227"/>
      <c r="V33" s="227"/>
      <c r="W33" s="227"/>
      <c r="X33" s="227"/>
      <c r="Y33" s="227"/>
      <c r="Z33" s="227"/>
      <c r="AA33" s="227"/>
      <c r="AB33" s="227"/>
      <c r="AC33" s="227"/>
      <c r="AD33" s="227"/>
      <c r="AE33" s="227"/>
      <c r="AF33" s="227"/>
      <c r="AG33" s="227"/>
      <c r="AH33" s="227"/>
      <c r="AI33" s="228"/>
      <c r="AJ33" s="170"/>
      <c r="AK33" s="171"/>
      <c r="AL33" s="4"/>
      <c r="AM33" s="4"/>
      <c r="AN33" s="4"/>
      <c r="AO33" s="4"/>
      <c r="AP33" s="4"/>
      <c r="AQ33" s="4"/>
      <c r="AR33" s="4"/>
      <c r="AS33" s="4"/>
      <c r="AT33" s="4"/>
      <c r="AU33" s="4"/>
      <c r="AV33" s="4"/>
      <c r="AW33" s="4"/>
      <c r="AX33" s="4"/>
      <c r="AY33" s="4"/>
      <c r="AZ33" s="4"/>
      <c r="BA33" s="4"/>
      <c r="BB33" s="4"/>
      <c r="BC33" s="4"/>
      <c r="BD33" s="4"/>
      <c r="BE33" s="4"/>
      <c r="BF33" s="4"/>
      <c r="XEZ33" s="4"/>
      <c r="XFA33" s="4"/>
    </row>
    <row r="34" spans="1:58 16379:16384" s="1" customFormat="1" ht="27" customHeight="1" x14ac:dyDescent="0.2">
      <c r="A34" s="4"/>
      <c r="B34" s="4"/>
      <c r="C34" s="4"/>
      <c r="D34" s="4"/>
      <c r="E34" s="4"/>
      <c r="F34" s="4"/>
      <c r="G34" s="4"/>
      <c r="H34" s="4"/>
      <c r="I34" s="161"/>
      <c r="J34" s="162"/>
      <c r="K34" s="162"/>
      <c r="L34" s="162"/>
      <c r="M34" s="162"/>
      <c r="N34" s="163"/>
      <c r="O34" s="167" t="s">
        <v>53</v>
      </c>
      <c r="P34" s="168"/>
      <c r="Q34" s="168"/>
      <c r="R34" s="168"/>
      <c r="S34" s="168"/>
      <c r="T34" s="168"/>
      <c r="U34" s="168"/>
      <c r="V34" s="168"/>
      <c r="W34" s="168"/>
      <c r="X34" s="168"/>
      <c r="Y34" s="168"/>
      <c r="Z34" s="168"/>
      <c r="AA34" s="168"/>
      <c r="AB34" s="168"/>
      <c r="AC34" s="168"/>
      <c r="AD34" s="168"/>
      <c r="AE34" s="168"/>
      <c r="AF34" s="168"/>
      <c r="AG34" s="168"/>
      <c r="AH34" s="168"/>
      <c r="AI34" s="169"/>
      <c r="AJ34" s="170"/>
      <c r="AK34" s="171"/>
      <c r="AL34" s="4"/>
      <c r="AM34" s="4"/>
      <c r="AN34" s="4"/>
      <c r="AO34" s="4"/>
      <c r="AP34" s="4"/>
      <c r="AQ34" s="4"/>
      <c r="AR34" s="4"/>
      <c r="AS34" s="4"/>
      <c r="AT34" s="4"/>
      <c r="AU34" s="4"/>
      <c r="AV34" s="4"/>
      <c r="AW34" s="4"/>
      <c r="AX34" s="4"/>
      <c r="AY34" s="4"/>
      <c r="AZ34" s="4"/>
      <c r="BA34" s="4"/>
      <c r="BB34" s="4"/>
      <c r="BC34" s="4"/>
      <c r="BD34" s="4"/>
      <c r="BE34" s="4"/>
      <c r="BF34" s="4"/>
      <c r="XEZ34" s="4"/>
      <c r="XFA34" s="4"/>
    </row>
    <row r="35" spans="1:58 16379:16384" s="1" customFormat="1" ht="27" customHeight="1" x14ac:dyDescent="0.2">
      <c r="A35" s="4"/>
      <c r="B35" s="4"/>
      <c r="C35" s="4"/>
      <c r="D35" s="4"/>
      <c r="E35" s="4"/>
      <c r="F35" s="4"/>
      <c r="G35" s="4"/>
      <c r="H35" s="4"/>
      <c r="I35" s="161"/>
      <c r="J35" s="162"/>
      <c r="K35" s="162"/>
      <c r="L35" s="162"/>
      <c r="M35" s="162"/>
      <c r="N35" s="163"/>
      <c r="O35" s="167" t="s">
        <v>54</v>
      </c>
      <c r="P35" s="168"/>
      <c r="Q35" s="168"/>
      <c r="R35" s="168"/>
      <c r="S35" s="168"/>
      <c r="T35" s="168"/>
      <c r="U35" s="168"/>
      <c r="V35" s="168"/>
      <c r="W35" s="168"/>
      <c r="X35" s="168"/>
      <c r="Y35" s="168"/>
      <c r="Z35" s="168"/>
      <c r="AA35" s="168"/>
      <c r="AB35" s="168"/>
      <c r="AC35" s="168"/>
      <c r="AD35" s="168"/>
      <c r="AE35" s="168"/>
      <c r="AF35" s="168"/>
      <c r="AG35" s="168"/>
      <c r="AH35" s="168"/>
      <c r="AI35" s="169"/>
      <c r="AJ35" s="170"/>
      <c r="AK35" s="171"/>
      <c r="AL35" s="4"/>
      <c r="AM35" s="4"/>
      <c r="AN35" s="4"/>
      <c r="AO35" s="4"/>
      <c r="AP35" s="4"/>
      <c r="AQ35" s="4"/>
      <c r="AR35" s="4"/>
      <c r="AS35" s="4"/>
      <c r="AT35" s="4"/>
      <c r="AU35" s="4"/>
      <c r="AV35" s="4"/>
      <c r="AW35" s="4"/>
      <c r="AX35" s="4"/>
      <c r="AY35" s="4"/>
      <c r="AZ35" s="4"/>
      <c r="BA35" s="4"/>
      <c r="BB35" s="4"/>
      <c r="BC35" s="4"/>
      <c r="BD35" s="4"/>
      <c r="BE35" s="4"/>
      <c r="BF35" s="4"/>
      <c r="XEZ35" s="4"/>
      <c r="XFA35" s="4"/>
    </row>
    <row r="36" spans="1:58 16379:16384" s="1" customFormat="1" ht="27" customHeight="1" x14ac:dyDescent="0.2">
      <c r="A36" s="4"/>
      <c r="B36" s="4"/>
      <c r="C36" s="4"/>
      <c r="D36" s="4"/>
      <c r="E36" s="4"/>
      <c r="F36" s="4"/>
      <c r="G36" s="4"/>
      <c r="H36" s="4"/>
      <c r="I36" s="161"/>
      <c r="J36" s="162"/>
      <c r="K36" s="162"/>
      <c r="L36" s="162"/>
      <c r="M36" s="162"/>
      <c r="N36" s="163"/>
      <c r="O36" s="167" t="s">
        <v>55</v>
      </c>
      <c r="P36" s="168"/>
      <c r="Q36" s="168"/>
      <c r="R36" s="168"/>
      <c r="S36" s="168"/>
      <c r="T36" s="168"/>
      <c r="U36" s="168"/>
      <c r="V36" s="168"/>
      <c r="W36" s="168"/>
      <c r="X36" s="168"/>
      <c r="Y36" s="168"/>
      <c r="Z36" s="168"/>
      <c r="AA36" s="168"/>
      <c r="AB36" s="168"/>
      <c r="AC36" s="168"/>
      <c r="AD36" s="168"/>
      <c r="AE36" s="168"/>
      <c r="AF36" s="168"/>
      <c r="AG36" s="168"/>
      <c r="AH36" s="168"/>
      <c r="AI36" s="169"/>
      <c r="AJ36" s="170"/>
      <c r="AK36" s="171"/>
      <c r="AL36" s="4"/>
      <c r="AM36" s="4"/>
      <c r="AN36" s="4"/>
      <c r="AO36" s="4"/>
      <c r="AP36" s="4"/>
      <c r="AQ36" s="4"/>
      <c r="AR36" s="4"/>
      <c r="AS36" s="4"/>
      <c r="AT36" s="4"/>
      <c r="AU36" s="4"/>
      <c r="AV36" s="4"/>
      <c r="AW36" s="4"/>
      <c r="AX36" s="4"/>
      <c r="AY36" s="4"/>
      <c r="AZ36" s="4"/>
      <c r="BA36" s="4"/>
      <c r="BB36" s="4"/>
      <c r="BC36" s="4"/>
      <c r="BD36" s="4"/>
      <c r="BE36" s="4"/>
      <c r="BF36" s="4"/>
      <c r="XEZ36" s="4"/>
      <c r="XFA36" s="4"/>
    </row>
    <row r="37" spans="1:58 16379:16384" s="1" customFormat="1" ht="27" customHeight="1" x14ac:dyDescent="0.2">
      <c r="A37" s="4"/>
      <c r="B37" s="4"/>
      <c r="C37" s="4"/>
      <c r="D37" s="4"/>
      <c r="E37" s="4"/>
      <c r="F37" s="4"/>
      <c r="G37" s="4"/>
      <c r="H37" s="4"/>
      <c r="I37" s="161"/>
      <c r="J37" s="162"/>
      <c r="K37" s="162"/>
      <c r="L37" s="162"/>
      <c r="M37" s="162"/>
      <c r="N37" s="163"/>
      <c r="O37" s="167" t="s">
        <v>56</v>
      </c>
      <c r="P37" s="168"/>
      <c r="Q37" s="168"/>
      <c r="R37" s="168"/>
      <c r="S37" s="168"/>
      <c r="T37" s="168"/>
      <c r="U37" s="168"/>
      <c r="V37" s="168"/>
      <c r="W37" s="168"/>
      <c r="X37" s="168"/>
      <c r="Y37" s="168"/>
      <c r="Z37" s="168"/>
      <c r="AA37" s="168"/>
      <c r="AB37" s="168"/>
      <c r="AC37" s="168"/>
      <c r="AD37" s="168"/>
      <c r="AE37" s="168"/>
      <c r="AF37" s="168"/>
      <c r="AG37" s="168"/>
      <c r="AH37" s="168"/>
      <c r="AI37" s="169"/>
      <c r="AJ37" s="170"/>
      <c r="AK37" s="171"/>
      <c r="AL37" s="4"/>
      <c r="AM37" s="4"/>
      <c r="AN37" s="4"/>
      <c r="AO37" s="4"/>
      <c r="AP37" s="4"/>
      <c r="AQ37" s="4"/>
      <c r="AR37" s="4"/>
      <c r="AS37" s="4"/>
      <c r="AT37" s="4"/>
      <c r="AU37" s="4"/>
      <c r="AV37" s="4"/>
      <c r="AW37" s="4"/>
      <c r="AX37" s="4"/>
      <c r="AY37" s="4"/>
      <c r="AZ37" s="4"/>
      <c r="BA37" s="4"/>
      <c r="BB37" s="4"/>
      <c r="BC37" s="4"/>
      <c r="BD37" s="4"/>
      <c r="BE37" s="4"/>
      <c r="BF37" s="4"/>
      <c r="XEZ37" s="4"/>
      <c r="XFA37" s="4"/>
    </row>
    <row r="38" spans="1:58 16379:16384" s="1" customFormat="1" ht="27" customHeight="1" x14ac:dyDescent="0.2">
      <c r="A38" s="4"/>
      <c r="B38" s="4"/>
      <c r="C38" s="4"/>
      <c r="D38" s="4"/>
      <c r="E38" s="4"/>
      <c r="F38" s="4"/>
      <c r="G38" s="4"/>
      <c r="H38" s="4"/>
      <c r="I38" s="164"/>
      <c r="J38" s="165"/>
      <c r="K38" s="165"/>
      <c r="L38" s="165"/>
      <c r="M38" s="165"/>
      <c r="N38" s="166"/>
      <c r="O38" s="167" t="s">
        <v>57</v>
      </c>
      <c r="P38" s="168"/>
      <c r="Q38" s="168"/>
      <c r="R38" s="168"/>
      <c r="S38" s="168"/>
      <c r="T38" s="168"/>
      <c r="U38" s="168"/>
      <c r="V38" s="168"/>
      <c r="W38" s="168"/>
      <c r="X38" s="168"/>
      <c r="Y38" s="168"/>
      <c r="Z38" s="168"/>
      <c r="AA38" s="168"/>
      <c r="AB38" s="168"/>
      <c r="AC38" s="168"/>
      <c r="AD38" s="168"/>
      <c r="AE38" s="168"/>
      <c r="AF38" s="168"/>
      <c r="AG38" s="168"/>
      <c r="AH38" s="168"/>
      <c r="AI38" s="169"/>
      <c r="AJ38" s="170"/>
      <c r="AK38" s="171"/>
      <c r="AL38" s="4"/>
      <c r="AM38" s="4"/>
      <c r="AN38" s="4"/>
      <c r="AO38" s="4"/>
      <c r="AP38" s="4"/>
      <c r="AQ38" s="4"/>
      <c r="AR38" s="4"/>
      <c r="AS38" s="4"/>
      <c r="AT38" s="4"/>
      <c r="AU38" s="4"/>
      <c r="AV38" s="4"/>
      <c r="AW38" s="4"/>
      <c r="AX38" s="4"/>
      <c r="AY38" s="4"/>
      <c r="AZ38" s="4"/>
      <c r="BA38" s="4"/>
      <c r="BB38" s="4"/>
      <c r="BC38" s="4"/>
      <c r="BD38" s="4"/>
      <c r="BE38" s="4"/>
      <c r="BF38" s="4"/>
      <c r="XEZ38" s="4"/>
      <c r="XFA38" s="4"/>
      <c r="XFD38" s="4"/>
    </row>
    <row r="39" spans="1:58 16379:16384" ht="15.75" x14ac:dyDescent="0.2">
      <c r="A39" s="6"/>
      <c r="B39" s="6"/>
      <c r="C39" s="6"/>
      <c r="D39" s="7"/>
      <c r="E39" s="7"/>
      <c r="F39" s="7"/>
      <c r="G39" s="8"/>
      <c r="H39" s="7"/>
      <c r="I39" s="7"/>
      <c r="J39" s="7"/>
      <c r="K39" s="7"/>
      <c r="L39" s="7"/>
      <c r="M39" s="7"/>
      <c r="N39" s="7"/>
      <c r="O39" s="7"/>
      <c r="P39" s="7"/>
      <c r="Q39" s="7"/>
      <c r="R39" s="7"/>
      <c r="S39" s="7"/>
      <c r="T39" s="7"/>
      <c r="U39" s="7"/>
      <c r="V39" s="7"/>
      <c r="W39" s="7"/>
      <c r="X39" s="7"/>
      <c r="Y39" s="7"/>
      <c r="Z39" s="7"/>
      <c r="AA39" s="9"/>
      <c r="AB39" s="9"/>
      <c r="AC39" s="9"/>
      <c r="XEY39" s="1"/>
      <c r="XFD39" s="1"/>
    </row>
    <row r="40" spans="1:58 16379:16384" s="1" customFormat="1" ht="28.5" customHeight="1" x14ac:dyDescent="0.2">
      <c r="A40" s="221" t="s">
        <v>58</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4"/>
      <c r="AS40" s="4"/>
      <c r="AT40" s="4"/>
      <c r="AU40" s="4"/>
      <c r="AV40" s="4"/>
      <c r="AW40" s="4"/>
      <c r="AX40" s="4"/>
      <c r="AY40" s="4"/>
      <c r="AZ40" s="4"/>
      <c r="BA40" s="4"/>
      <c r="BB40" s="4"/>
      <c r="BC40" s="4"/>
      <c r="BD40" s="4"/>
      <c r="XEY40" s="4"/>
      <c r="XEZ40" s="4"/>
      <c r="XFA40" s="4"/>
    </row>
    <row r="41" spans="1:58 16379:16384" s="1" customFormat="1" ht="19.5" customHeight="1" x14ac:dyDescent="0.2">
      <c r="A41" s="215" t="s">
        <v>31</v>
      </c>
      <c r="B41" s="216"/>
      <c r="C41" s="217"/>
      <c r="D41" s="215" t="s">
        <v>59</v>
      </c>
      <c r="E41" s="216"/>
      <c r="F41" s="216"/>
      <c r="G41" s="216"/>
      <c r="H41" s="216"/>
      <c r="I41" s="216"/>
      <c r="J41" s="216"/>
      <c r="K41" s="216"/>
      <c r="L41" s="216"/>
      <c r="M41" s="216"/>
      <c r="N41" s="216"/>
      <c r="O41" s="216"/>
      <c r="P41" s="216"/>
      <c r="Q41" s="216"/>
      <c r="R41" s="216"/>
      <c r="S41" s="216"/>
      <c r="T41" s="217"/>
      <c r="U41" s="147" t="s">
        <v>60</v>
      </c>
      <c r="V41" s="147"/>
      <c r="W41" s="146">
        <f>K5</f>
        <v>0</v>
      </c>
      <c r="X41" s="146"/>
      <c r="Y41" s="146"/>
      <c r="Z41" s="146"/>
      <c r="AA41" s="146"/>
      <c r="AB41" s="146"/>
      <c r="AC41" s="146"/>
      <c r="AD41" s="146">
        <f>K6</f>
        <v>0</v>
      </c>
      <c r="AE41" s="146"/>
      <c r="AF41" s="146"/>
      <c r="AG41" s="146"/>
      <c r="AH41" s="146"/>
      <c r="AI41" s="146"/>
      <c r="AJ41" s="146"/>
      <c r="AK41" s="146">
        <f>K7</f>
        <v>0</v>
      </c>
      <c r="AL41" s="146"/>
      <c r="AM41" s="146"/>
      <c r="AN41" s="146"/>
      <c r="AO41" s="146"/>
      <c r="AP41" s="146"/>
      <c r="AQ41" s="146"/>
      <c r="AR41" s="4"/>
      <c r="AS41" s="4"/>
      <c r="AT41" s="4"/>
      <c r="AU41" s="4"/>
      <c r="AV41" s="4"/>
      <c r="AW41" s="4"/>
      <c r="AX41" s="4"/>
      <c r="AY41" s="4"/>
      <c r="AZ41" s="4"/>
      <c r="BA41" s="4"/>
      <c r="BB41" s="4"/>
      <c r="BC41" s="4"/>
      <c r="BD41" s="4"/>
      <c r="XEZ41" s="4"/>
      <c r="XFA41" s="4"/>
    </row>
    <row r="42" spans="1:58 16379:16384" s="1" customFormat="1" ht="22.5" customHeight="1" x14ac:dyDescent="0.2">
      <c r="A42" s="223"/>
      <c r="B42" s="224"/>
      <c r="C42" s="225"/>
      <c r="D42" s="218"/>
      <c r="E42" s="219"/>
      <c r="F42" s="219"/>
      <c r="G42" s="219"/>
      <c r="H42" s="219"/>
      <c r="I42" s="219"/>
      <c r="J42" s="219"/>
      <c r="K42" s="219"/>
      <c r="L42" s="219"/>
      <c r="M42" s="219"/>
      <c r="N42" s="219"/>
      <c r="O42" s="219"/>
      <c r="P42" s="219"/>
      <c r="Q42" s="219"/>
      <c r="R42" s="219"/>
      <c r="S42" s="219"/>
      <c r="T42" s="220"/>
      <c r="U42" s="147"/>
      <c r="V42" s="147"/>
      <c r="W42" s="147" t="s">
        <v>61</v>
      </c>
      <c r="X42" s="147"/>
      <c r="Y42" s="147"/>
      <c r="Z42" s="147"/>
      <c r="AA42" s="147" t="s">
        <v>62</v>
      </c>
      <c r="AB42" s="147"/>
      <c r="AC42" s="147"/>
      <c r="AD42" s="147" t="s">
        <v>61</v>
      </c>
      <c r="AE42" s="147"/>
      <c r="AF42" s="147"/>
      <c r="AG42" s="147"/>
      <c r="AH42" s="147" t="s">
        <v>62</v>
      </c>
      <c r="AI42" s="147"/>
      <c r="AJ42" s="147"/>
      <c r="AK42" s="147" t="s">
        <v>61</v>
      </c>
      <c r="AL42" s="147"/>
      <c r="AM42" s="147"/>
      <c r="AN42" s="147"/>
      <c r="AO42" s="147" t="s">
        <v>62</v>
      </c>
      <c r="AP42" s="147"/>
      <c r="AQ42" s="147"/>
      <c r="AR42" s="4"/>
      <c r="AS42" s="4"/>
      <c r="AT42" s="4"/>
      <c r="AU42" s="4"/>
      <c r="AV42" s="4"/>
      <c r="AW42" s="4"/>
      <c r="AX42" s="4"/>
      <c r="AY42" s="4"/>
      <c r="AZ42" s="4"/>
      <c r="BA42" s="4"/>
      <c r="BB42" s="4"/>
      <c r="BC42" s="4"/>
      <c r="BD42" s="4"/>
      <c r="XEZ42" s="4"/>
      <c r="XFA42" s="4"/>
    </row>
    <row r="43" spans="1:58 16379:16384" s="1" customFormat="1" ht="27.75" customHeight="1" x14ac:dyDescent="0.2">
      <c r="A43" s="186" t="s">
        <v>63</v>
      </c>
      <c r="B43" s="186"/>
      <c r="C43" s="186"/>
      <c r="D43" s="187" t="s">
        <v>64</v>
      </c>
      <c r="E43" s="187"/>
      <c r="F43" s="187"/>
      <c r="G43" s="187"/>
      <c r="H43" s="187"/>
      <c r="I43" s="187"/>
      <c r="J43" s="187"/>
      <c r="K43" s="187"/>
      <c r="L43" s="187"/>
      <c r="M43" s="187"/>
      <c r="N43" s="187"/>
      <c r="O43" s="187"/>
      <c r="P43" s="187"/>
      <c r="Q43" s="187"/>
      <c r="R43" s="187"/>
      <c r="S43" s="187"/>
      <c r="T43" s="187"/>
      <c r="U43" s="197">
        <v>0.2</v>
      </c>
      <c r="V43" s="197"/>
      <c r="W43" s="212"/>
      <c r="X43" s="213"/>
      <c r="Y43" s="213"/>
      <c r="Z43" s="214"/>
      <c r="AA43" s="151">
        <f>(((IF(W43="Cumple",100%,IF(W43="No cumple",0%,0))))+(IF(W44="Bueno",100%,IF(W44="Aceptable",60%,IF(W44="Deficiente",0%,0))))+(IF(W45="Bueno",100%,IF(W45="Aceptable",60%,IF(W45="Deficiente",0%,0))))+(IF(W46="Bueno",100%,IF(W46="Aceptable",60%,IF(W46="Deficiente",0%,0)))))*0.2/4</f>
        <v>0</v>
      </c>
      <c r="AB43" s="151"/>
      <c r="AC43" s="151"/>
      <c r="AD43" s="148"/>
      <c r="AE43" s="149"/>
      <c r="AF43" s="149"/>
      <c r="AG43" s="150"/>
      <c r="AH43" s="151">
        <f>(((IF(AD43="Cumple",100%,IF(AD43="No cumple",0%,0))))+(IF(AD44="Bueno",100%,IF(AD44="Aceptable",60%,IF(AD44="Deficiente",0%,0))))+(IF(AD45="Bueno",100%,IF(AD45="Aceptable",60%,IF(AD45="Deficiente",0%,0))))+(IF(AD46="Bueno",100%,IF(AD46="Aceptable",60%,IF(AD46="Deficiente",0%,0)))))*0.2/4</f>
        <v>0</v>
      </c>
      <c r="AI43" s="151"/>
      <c r="AJ43" s="151"/>
      <c r="AK43" s="148"/>
      <c r="AL43" s="149"/>
      <c r="AM43" s="149"/>
      <c r="AN43" s="150"/>
      <c r="AO43" s="151">
        <f>(((IF(AK43="Cumple",100%,IF(AK43="No cumple",0%,0))))+(IF(AK44="Bueno",100%,IF(AK44="Aceptable",60%,IF(AK44="Deficiente",0%,0))))+(IF(AK45="Bueno",100%,IF(AK45="Aceptable",60%,IF(AK45="Deficiente",0%,0))))+(IF(AK46="Bueno",100%,IF(AK46="Aceptable",60%,IF(AK46="Deficiente",0%,0)))))*0.2/4</f>
        <v>0</v>
      </c>
      <c r="AP43" s="151"/>
      <c r="AQ43" s="151"/>
      <c r="AR43" s="4"/>
      <c r="AS43" s="4"/>
      <c r="AT43" s="4"/>
      <c r="AU43" s="4"/>
      <c r="AV43" s="4"/>
      <c r="AW43" s="4"/>
      <c r="AX43" s="4"/>
      <c r="AY43" s="4"/>
      <c r="AZ43" s="4"/>
      <c r="BA43" s="4"/>
      <c r="BB43" s="4"/>
      <c r="BC43" s="4"/>
      <c r="BD43" s="4"/>
      <c r="XEZ43" s="4"/>
      <c r="XFA43" s="4"/>
    </row>
    <row r="44" spans="1:58 16379:16384" s="1" customFormat="1" ht="27.75" customHeight="1" x14ac:dyDescent="0.2">
      <c r="A44" s="186"/>
      <c r="B44" s="186"/>
      <c r="C44" s="186"/>
      <c r="D44" s="172" t="s">
        <v>65</v>
      </c>
      <c r="E44" s="172"/>
      <c r="F44" s="172"/>
      <c r="G44" s="172"/>
      <c r="H44" s="172"/>
      <c r="I44" s="172"/>
      <c r="J44" s="172"/>
      <c r="K44" s="172"/>
      <c r="L44" s="172"/>
      <c r="M44" s="172"/>
      <c r="N44" s="172"/>
      <c r="O44" s="172"/>
      <c r="P44" s="172"/>
      <c r="Q44" s="172"/>
      <c r="R44" s="172"/>
      <c r="S44" s="172"/>
      <c r="T44" s="172"/>
      <c r="U44" s="197"/>
      <c r="V44" s="197"/>
      <c r="W44" s="209"/>
      <c r="X44" s="210"/>
      <c r="Y44" s="210"/>
      <c r="Z44" s="211"/>
      <c r="AA44" s="90"/>
      <c r="AB44" s="90"/>
      <c r="AC44" s="90"/>
      <c r="AD44" s="152"/>
      <c r="AE44" s="153"/>
      <c r="AF44" s="153"/>
      <c r="AG44" s="154"/>
      <c r="AH44" s="90"/>
      <c r="AI44" s="90"/>
      <c r="AJ44" s="90"/>
      <c r="AK44" s="152"/>
      <c r="AL44" s="153"/>
      <c r="AM44" s="153"/>
      <c r="AN44" s="154"/>
      <c r="AO44" s="90"/>
      <c r="AP44" s="90"/>
      <c r="AQ44" s="90"/>
      <c r="AR44" s="4"/>
      <c r="AS44" s="4"/>
      <c r="AT44" s="4"/>
      <c r="AU44" s="4"/>
      <c r="AV44" s="4"/>
      <c r="AW44" s="4"/>
      <c r="AX44" s="4"/>
      <c r="AY44" s="4"/>
      <c r="AZ44" s="4"/>
      <c r="BA44" s="4"/>
      <c r="BB44" s="4"/>
      <c r="BC44" s="4"/>
      <c r="BD44" s="4"/>
      <c r="XEZ44" s="4"/>
      <c r="XFA44" s="4"/>
    </row>
    <row r="45" spans="1:58 16379:16384" s="1" customFormat="1" ht="27.75" customHeight="1" x14ac:dyDescent="0.2">
      <c r="A45" s="186"/>
      <c r="B45" s="186"/>
      <c r="C45" s="186"/>
      <c r="D45" s="172" t="s">
        <v>66</v>
      </c>
      <c r="E45" s="172"/>
      <c r="F45" s="172"/>
      <c r="G45" s="172"/>
      <c r="H45" s="172"/>
      <c r="I45" s="172"/>
      <c r="J45" s="172"/>
      <c r="K45" s="172"/>
      <c r="L45" s="172"/>
      <c r="M45" s="172"/>
      <c r="N45" s="172"/>
      <c r="O45" s="172"/>
      <c r="P45" s="172"/>
      <c r="Q45" s="172"/>
      <c r="R45" s="172"/>
      <c r="S45" s="172"/>
      <c r="T45" s="172"/>
      <c r="U45" s="197"/>
      <c r="V45" s="197"/>
      <c r="W45" s="209"/>
      <c r="X45" s="210"/>
      <c r="Y45" s="210"/>
      <c r="Z45" s="211"/>
      <c r="AA45" s="90"/>
      <c r="AB45" s="90"/>
      <c r="AC45" s="90"/>
      <c r="AD45" s="152"/>
      <c r="AE45" s="153"/>
      <c r="AF45" s="153"/>
      <c r="AG45" s="154"/>
      <c r="AH45" s="90"/>
      <c r="AI45" s="90"/>
      <c r="AJ45" s="90"/>
      <c r="AK45" s="152"/>
      <c r="AL45" s="153"/>
      <c r="AM45" s="153"/>
      <c r="AN45" s="154"/>
      <c r="AO45" s="90"/>
      <c r="AP45" s="90"/>
      <c r="AQ45" s="90"/>
      <c r="AR45" s="4"/>
      <c r="AS45" s="4"/>
      <c r="AT45" s="4"/>
      <c r="AU45" s="4"/>
      <c r="AV45" s="4"/>
      <c r="AW45" s="4"/>
      <c r="AX45" s="4"/>
      <c r="AY45" s="4"/>
      <c r="AZ45" s="4"/>
      <c r="BA45" s="4"/>
      <c r="BB45" s="4"/>
      <c r="BC45" s="4"/>
      <c r="BD45" s="4"/>
      <c r="XEZ45" s="4"/>
      <c r="XFA45" s="4"/>
    </row>
    <row r="46" spans="1:58 16379:16384" s="1" customFormat="1" ht="27.75" customHeight="1" x14ac:dyDescent="0.2">
      <c r="A46" s="186"/>
      <c r="B46" s="186"/>
      <c r="C46" s="186"/>
      <c r="D46" s="172" t="s">
        <v>67</v>
      </c>
      <c r="E46" s="172"/>
      <c r="F46" s="172"/>
      <c r="G46" s="172"/>
      <c r="H46" s="172"/>
      <c r="I46" s="172"/>
      <c r="J46" s="172"/>
      <c r="K46" s="172"/>
      <c r="L46" s="172"/>
      <c r="M46" s="172"/>
      <c r="N46" s="172"/>
      <c r="O46" s="172"/>
      <c r="P46" s="172"/>
      <c r="Q46" s="172"/>
      <c r="R46" s="172"/>
      <c r="S46" s="172"/>
      <c r="T46" s="172"/>
      <c r="U46" s="197"/>
      <c r="V46" s="197"/>
      <c r="W46" s="198"/>
      <c r="X46" s="199"/>
      <c r="Y46" s="199"/>
      <c r="Z46" s="200"/>
      <c r="AA46" s="90"/>
      <c r="AB46" s="90"/>
      <c r="AC46" s="90"/>
      <c r="AD46" s="155"/>
      <c r="AE46" s="156"/>
      <c r="AF46" s="156"/>
      <c r="AG46" s="157"/>
      <c r="AH46" s="90"/>
      <c r="AI46" s="90"/>
      <c r="AJ46" s="90"/>
      <c r="AK46" s="155"/>
      <c r="AL46" s="156"/>
      <c r="AM46" s="156"/>
      <c r="AN46" s="157"/>
      <c r="AO46" s="90"/>
      <c r="AP46" s="90"/>
      <c r="AQ46" s="90"/>
      <c r="AR46" s="4"/>
      <c r="AS46" s="4"/>
      <c r="AT46" s="4"/>
      <c r="AU46" s="4"/>
      <c r="AV46" s="4"/>
      <c r="AW46" s="4"/>
      <c r="AX46" s="4"/>
      <c r="AY46" s="4"/>
      <c r="AZ46" s="4"/>
      <c r="BA46" s="4"/>
      <c r="BB46" s="4"/>
      <c r="BC46" s="4"/>
      <c r="BD46" s="4"/>
      <c r="XEZ46" s="4"/>
      <c r="XFA46" s="4"/>
    </row>
    <row r="47" spans="1:58 16379:16384" s="1" customFormat="1" ht="20.25" customHeight="1" x14ac:dyDescent="0.2">
      <c r="A47" s="186" t="s">
        <v>68</v>
      </c>
      <c r="B47" s="186"/>
      <c r="C47" s="186"/>
      <c r="D47" s="187" t="s">
        <v>69</v>
      </c>
      <c r="E47" s="187"/>
      <c r="F47" s="187"/>
      <c r="G47" s="187"/>
      <c r="H47" s="187"/>
      <c r="I47" s="187"/>
      <c r="J47" s="187"/>
      <c r="K47" s="187"/>
      <c r="L47" s="187"/>
      <c r="M47" s="187"/>
      <c r="N47" s="187"/>
      <c r="O47" s="187"/>
      <c r="P47" s="187"/>
      <c r="Q47" s="187"/>
      <c r="R47" s="187"/>
      <c r="S47" s="187"/>
      <c r="T47" s="187"/>
      <c r="U47" s="194">
        <v>0.35</v>
      </c>
      <c r="V47" s="194"/>
      <c r="W47" s="188"/>
      <c r="X47" s="189"/>
      <c r="Y47" s="189"/>
      <c r="Z47" s="190"/>
      <c r="AA47" s="90">
        <f>(((IF(W47="Alta",100%,IF(W47="Media",70%,IF(W47="Baja",0%,0))))))*0.35</f>
        <v>0</v>
      </c>
      <c r="AB47" s="90"/>
      <c r="AC47" s="90"/>
      <c r="AD47" s="140"/>
      <c r="AE47" s="141"/>
      <c r="AF47" s="141"/>
      <c r="AG47" s="142"/>
      <c r="AH47" s="90">
        <f>(((IF(AD47="Alta",100%,IF(AD47="Media",70%,IF(AD47="Baja",0%,0))))))*0.35</f>
        <v>0</v>
      </c>
      <c r="AI47" s="90"/>
      <c r="AJ47" s="90"/>
      <c r="AK47" s="140"/>
      <c r="AL47" s="141"/>
      <c r="AM47" s="141"/>
      <c r="AN47" s="142"/>
      <c r="AO47" s="90">
        <f>(((IF(AK47="Alta",100%,IF(AK47="Media",70%,IF(AK47="Baja",0%,0))))))*0.35</f>
        <v>0</v>
      </c>
      <c r="AP47" s="90"/>
      <c r="AQ47" s="90"/>
      <c r="AR47" s="4"/>
      <c r="AS47" s="4"/>
      <c r="AT47" s="4"/>
      <c r="AU47" s="4"/>
      <c r="AV47" s="4"/>
      <c r="AW47" s="4"/>
      <c r="AX47" s="4"/>
      <c r="AY47" s="4"/>
      <c r="AZ47" s="4"/>
      <c r="BA47" s="4"/>
      <c r="BB47" s="4"/>
      <c r="BC47" s="4"/>
      <c r="BD47" s="4"/>
      <c r="XEZ47" s="4"/>
      <c r="XFA47" s="4"/>
    </row>
    <row r="48" spans="1:58 16379:16384" s="1" customFormat="1" ht="20.25" customHeight="1" x14ac:dyDescent="0.2">
      <c r="A48" s="186"/>
      <c r="B48" s="186"/>
      <c r="C48" s="186"/>
      <c r="D48" s="187"/>
      <c r="E48" s="187"/>
      <c r="F48" s="187"/>
      <c r="G48" s="187"/>
      <c r="H48" s="187"/>
      <c r="I48" s="187"/>
      <c r="J48" s="187"/>
      <c r="K48" s="187"/>
      <c r="L48" s="187"/>
      <c r="M48" s="187"/>
      <c r="N48" s="187"/>
      <c r="O48" s="187"/>
      <c r="P48" s="187"/>
      <c r="Q48" s="187"/>
      <c r="R48" s="187"/>
      <c r="S48" s="187"/>
      <c r="T48" s="187"/>
      <c r="U48" s="194"/>
      <c r="V48" s="194"/>
      <c r="W48" s="191"/>
      <c r="X48" s="192"/>
      <c r="Y48" s="192"/>
      <c r="Z48" s="193"/>
      <c r="AA48" s="90"/>
      <c r="AB48" s="90"/>
      <c r="AC48" s="90"/>
      <c r="AD48" s="143"/>
      <c r="AE48" s="144"/>
      <c r="AF48" s="144"/>
      <c r="AG48" s="145"/>
      <c r="AH48" s="90"/>
      <c r="AI48" s="90"/>
      <c r="AJ48" s="90"/>
      <c r="AK48" s="143"/>
      <c r="AL48" s="144"/>
      <c r="AM48" s="144"/>
      <c r="AN48" s="145"/>
      <c r="AO48" s="90"/>
      <c r="AP48" s="90"/>
      <c r="AQ48" s="90"/>
      <c r="AR48" s="4"/>
      <c r="AS48" s="4"/>
      <c r="AT48" s="4"/>
      <c r="AU48" s="4"/>
      <c r="AV48" s="4"/>
      <c r="AW48" s="4"/>
      <c r="AX48" s="4"/>
      <c r="AY48" s="4"/>
      <c r="AZ48" s="4"/>
      <c r="BA48" s="4"/>
      <c r="BB48" s="4"/>
      <c r="BC48" s="4"/>
      <c r="BD48" s="4"/>
      <c r="XEZ48" s="4"/>
      <c r="XFA48" s="4"/>
    </row>
    <row r="49" spans="1:65 16380:16381" s="1" customFormat="1" ht="39" customHeight="1" x14ac:dyDescent="0.2">
      <c r="A49" s="195" t="s">
        <v>70</v>
      </c>
      <c r="B49" s="195"/>
      <c r="C49" s="195"/>
      <c r="D49" s="196" t="s">
        <v>71</v>
      </c>
      <c r="E49" s="196"/>
      <c r="F49" s="196"/>
      <c r="G49" s="196"/>
      <c r="H49" s="196"/>
      <c r="I49" s="196"/>
      <c r="J49" s="196"/>
      <c r="K49" s="196"/>
      <c r="L49" s="196"/>
      <c r="M49" s="196"/>
      <c r="N49" s="196"/>
      <c r="O49" s="196"/>
      <c r="P49" s="196"/>
      <c r="Q49" s="196"/>
      <c r="R49" s="196"/>
      <c r="S49" s="196"/>
      <c r="T49" s="196"/>
      <c r="U49" s="197">
        <v>0.1</v>
      </c>
      <c r="V49" s="197"/>
      <c r="W49" s="232"/>
      <c r="X49" s="233"/>
      <c r="Y49" s="233"/>
      <c r="Z49" s="234"/>
      <c r="AA49" s="90">
        <f>MAX(BK49,BK50)</f>
        <v>0</v>
      </c>
      <c r="AB49" s="90"/>
      <c r="AC49" s="90"/>
      <c r="AD49" s="229"/>
      <c r="AE49" s="230"/>
      <c r="AF49" s="230"/>
      <c r="AG49" s="231"/>
      <c r="AH49" s="90">
        <f>MAX(BL49,BL50)</f>
        <v>0</v>
      </c>
      <c r="AI49" s="90"/>
      <c r="AJ49" s="90"/>
      <c r="AK49" s="229"/>
      <c r="AL49" s="230"/>
      <c r="AM49" s="230"/>
      <c r="AN49" s="231"/>
      <c r="AO49" s="90">
        <f>MAX(BM49,BM50)</f>
        <v>0</v>
      </c>
      <c r="AP49" s="90"/>
      <c r="AQ49" s="90"/>
      <c r="AR49" s="4"/>
      <c r="AS49" s="4"/>
      <c r="AT49" s="4"/>
      <c r="AU49" s="4"/>
      <c r="AV49" s="4"/>
      <c r="AW49" s="4"/>
      <c r="AX49" s="4"/>
      <c r="AY49" s="4"/>
      <c r="AZ49" s="4"/>
      <c r="BA49" s="4"/>
      <c r="BB49" s="4"/>
      <c r="BC49" s="4"/>
      <c r="BD49" s="4"/>
      <c r="BK49" s="19">
        <f>(((IF(W49="Aceptable",100%,IF(W49="Moderadamente Aceptable",60%,IF(W49="Crítico",0%,0))))))*0.1</f>
        <v>0</v>
      </c>
      <c r="BL49" s="19">
        <f>(((IF(AD49="Aceptable",100%,IF(AD49="Moderadamente Aceptable",60%,IF(AD49="Crítico",0%,0))))))*0.1</f>
        <v>0</v>
      </c>
      <c r="BM49" s="19">
        <f>(((IF(AK49="Aceptable",100%,IF(AK49="Moderadamente Aceptable",60%,IF(AK49="Crítico",0%,0))))))*0.1</f>
        <v>0</v>
      </c>
      <c r="XEZ49" s="4"/>
      <c r="XFA49" s="4"/>
    </row>
    <row r="50" spans="1:65 16380:16381" s="1" customFormat="1" ht="39" customHeight="1" x14ac:dyDescent="0.2">
      <c r="A50" s="195"/>
      <c r="B50" s="195"/>
      <c r="C50" s="195"/>
      <c r="D50" s="196" t="s">
        <v>72</v>
      </c>
      <c r="E50" s="196"/>
      <c r="F50" s="196"/>
      <c r="G50" s="196"/>
      <c r="H50" s="196"/>
      <c r="I50" s="196"/>
      <c r="J50" s="196"/>
      <c r="K50" s="196"/>
      <c r="L50" s="196"/>
      <c r="M50" s="196"/>
      <c r="N50" s="196"/>
      <c r="O50" s="196"/>
      <c r="P50" s="196"/>
      <c r="Q50" s="196"/>
      <c r="R50" s="196"/>
      <c r="S50" s="196"/>
      <c r="T50" s="196"/>
      <c r="U50" s="197"/>
      <c r="V50" s="197"/>
      <c r="W50" s="198"/>
      <c r="X50" s="199"/>
      <c r="Y50" s="199"/>
      <c r="Z50" s="200"/>
      <c r="AA50" s="90"/>
      <c r="AB50" s="90"/>
      <c r="AC50" s="90"/>
      <c r="AD50" s="155"/>
      <c r="AE50" s="156"/>
      <c r="AF50" s="156"/>
      <c r="AG50" s="157"/>
      <c r="AH50" s="90"/>
      <c r="AI50" s="90"/>
      <c r="AJ50" s="90"/>
      <c r="AK50" s="155"/>
      <c r="AL50" s="156"/>
      <c r="AM50" s="156"/>
      <c r="AN50" s="157"/>
      <c r="AO50" s="90"/>
      <c r="AP50" s="90"/>
      <c r="AQ50" s="90"/>
      <c r="AR50" s="4"/>
      <c r="AS50" s="4"/>
      <c r="AT50" s="4"/>
      <c r="AU50" s="4"/>
      <c r="AV50" s="4"/>
      <c r="AW50" s="4"/>
      <c r="AX50" s="4"/>
      <c r="AY50" s="4"/>
      <c r="AZ50" s="4"/>
      <c r="BA50" s="4"/>
      <c r="BB50" s="4"/>
      <c r="BC50" s="4"/>
      <c r="BD50" s="4"/>
      <c r="BK50" s="4">
        <f>(IF(W50="Sí",100%,IF(W50="No",0%,)))*0.1</f>
        <v>0</v>
      </c>
      <c r="BL50" s="4">
        <f>(IF(AD50="Sí",100%,IF(AD50="No",0%,)))*0.1</f>
        <v>0</v>
      </c>
      <c r="BM50" s="4">
        <f>(IF(AK50="Sí",100%,IF(AK50="No",0%,)))*0.1</f>
        <v>0</v>
      </c>
      <c r="XEZ50" s="4"/>
      <c r="XFA50" s="4"/>
    </row>
    <row r="51" spans="1:65 16380:16381" s="1" customFormat="1" ht="54" customHeight="1" x14ac:dyDescent="0.2">
      <c r="A51" s="203" t="s">
        <v>73</v>
      </c>
      <c r="B51" s="204"/>
      <c r="C51" s="205"/>
      <c r="D51" s="173" t="s">
        <v>74</v>
      </c>
      <c r="E51" s="173"/>
      <c r="F51" s="173"/>
      <c r="G51" s="173"/>
      <c r="H51" s="173"/>
      <c r="I51" s="173"/>
      <c r="J51" s="173"/>
      <c r="K51" s="173"/>
      <c r="L51" s="173"/>
      <c r="M51" s="173"/>
      <c r="N51" s="173"/>
      <c r="O51" s="173"/>
      <c r="P51" s="173"/>
      <c r="Q51" s="173"/>
      <c r="R51" s="173"/>
      <c r="S51" s="173"/>
      <c r="T51" s="173"/>
      <c r="U51" s="181">
        <v>0.08</v>
      </c>
      <c r="V51" s="182"/>
      <c r="W51" s="137"/>
      <c r="X51" s="138"/>
      <c r="Y51" s="138"/>
      <c r="Z51" s="139"/>
      <c r="AA51" s="90">
        <f>(((IF(W51="Sí",100%,IF(W51="No",0%,0))))*4%)</f>
        <v>0</v>
      </c>
      <c r="AB51" s="90"/>
      <c r="AC51" s="90"/>
      <c r="AD51" s="87"/>
      <c r="AE51" s="88"/>
      <c r="AF51" s="88"/>
      <c r="AG51" s="89"/>
      <c r="AH51" s="90">
        <f>(((IF(AD51="Sí",100%,IF(AD51="No",0%,0))))*4%)</f>
        <v>0</v>
      </c>
      <c r="AI51" s="90"/>
      <c r="AJ51" s="90"/>
      <c r="AK51" s="87"/>
      <c r="AL51" s="88"/>
      <c r="AM51" s="88"/>
      <c r="AN51" s="89"/>
      <c r="AO51" s="90">
        <f>(((IF(AK51="Sí",100%,IF(AK51="No",0%,0))))*4%)</f>
        <v>0</v>
      </c>
      <c r="AP51" s="90"/>
      <c r="AQ51" s="90"/>
      <c r="AR51" s="4"/>
      <c r="AS51" s="4"/>
      <c r="AT51" s="4"/>
      <c r="AU51" s="4"/>
      <c r="AV51" s="4"/>
      <c r="AW51" s="4"/>
      <c r="AX51" s="4"/>
      <c r="AY51" s="4"/>
      <c r="AZ51" s="4"/>
      <c r="BA51" s="4"/>
      <c r="BB51" s="4"/>
      <c r="BC51" s="4"/>
      <c r="BD51" s="4"/>
      <c r="XEZ51" s="4"/>
      <c r="XFA51" s="4"/>
    </row>
    <row r="52" spans="1:65 16380:16381" s="1" customFormat="1" ht="54" customHeight="1" x14ac:dyDescent="0.2">
      <c r="A52" s="206"/>
      <c r="B52" s="207"/>
      <c r="C52" s="208"/>
      <c r="D52" s="134" t="s">
        <v>75</v>
      </c>
      <c r="E52" s="135"/>
      <c r="F52" s="135"/>
      <c r="G52" s="135"/>
      <c r="H52" s="135"/>
      <c r="I52" s="135"/>
      <c r="J52" s="135"/>
      <c r="K52" s="135"/>
      <c r="L52" s="135"/>
      <c r="M52" s="135"/>
      <c r="N52" s="135"/>
      <c r="O52" s="135"/>
      <c r="P52" s="135"/>
      <c r="Q52" s="135"/>
      <c r="R52" s="135"/>
      <c r="S52" s="135"/>
      <c r="T52" s="136"/>
      <c r="U52" s="183"/>
      <c r="V52" s="184"/>
      <c r="W52" s="137"/>
      <c r="X52" s="138"/>
      <c r="Y52" s="138"/>
      <c r="Z52" s="139"/>
      <c r="AA52" s="90">
        <f>(((IF(W52="Sí",100%,IF(W52="No",0%,0))))*4%)</f>
        <v>0</v>
      </c>
      <c r="AB52" s="90"/>
      <c r="AC52" s="90"/>
      <c r="AD52" s="87"/>
      <c r="AE52" s="88"/>
      <c r="AF52" s="88"/>
      <c r="AG52" s="89"/>
      <c r="AH52" s="90">
        <f>(((IF(AD52="Sí",100%,IF(AD52="No",0%,0))))*4%)</f>
        <v>0</v>
      </c>
      <c r="AI52" s="90"/>
      <c r="AJ52" s="90"/>
      <c r="AK52" s="87"/>
      <c r="AL52" s="88"/>
      <c r="AM52" s="88"/>
      <c r="AN52" s="89"/>
      <c r="AO52" s="90">
        <f>(((IF(AK52="Sí",100%,IF(AK52="No",0%,0))))*4%)</f>
        <v>0</v>
      </c>
      <c r="AP52" s="90"/>
      <c r="AQ52" s="90"/>
      <c r="AR52" s="4"/>
      <c r="AS52" s="4"/>
      <c r="AT52" s="4"/>
      <c r="AU52" s="4"/>
      <c r="AV52" s="4"/>
      <c r="AW52" s="4"/>
      <c r="AX52" s="4"/>
      <c r="AY52" s="4"/>
      <c r="AZ52" s="4"/>
      <c r="BA52" s="4"/>
      <c r="BB52" s="4"/>
      <c r="BC52" s="4"/>
      <c r="BD52" s="4"/>
      <c r="XEZ52" s="4"/>
      <c r="XFA52" s="4"/>
    </row>
    <row r="53" spans="1:65 16380:16381" ht="54" customHeight="1" x14ac:dyDescent="0.2">
      <c r="A53" s="202" t="s">
        <v>76</v>
      </c>
      <c r="B53" s="202"/>
      <c r="C53" s="202"/>
      <c r="D53" s="172" t="s">
        <v>77</v>
      </c>
      <c r="E53" s="172"/>
      <c r="F53" s="172"/>
      <c r="G53" s="172"/>
      <c r="H53" s="172"/>
      <c r="I53" s="172"/>
      <c r="J53" s="172"/>
      <c r="K53" s="172"/>
      <c r="L53" s="172"/>
      <c r="M53" s="172"/>
      <c r="N53" s="172"/>
      <c r="O53" s="172"/>
      <c r="P53" s="172"/>
      <c r="Q53" s="172"/>
      <c r="R53" s="172"/>
      <c r="S53" s="172"/>
      <c r="T53" s="172"/>
      <c r="U53" s="176">
        <v>0.04</v>
      </c>
      <c r="V53" s="177"/>
      <c r="W53" s="178"/>
      <c r="X53" s="179"/>
      <c r="Y53" s="179"/>
      <c r="Z53" s="180"/>
      <c r="AA53" s="174">
        <f>((IF(W53="Sí",100%,IF(W53="No",0%,0)))*4%)</f>
        <v>0</v>
      </c>
      <c r="AB53" s="174"/>
      <c r="AC53" s="174"/>
      <c r="AD53" s="235"/>
      <c r="AE53" s="236"/>
      <c r="AF53" s="236"/>
      <c r="AG53" s="237"/>
      <c r="AH53" s="174">
        <f>((IF(AD53="Sí",100%,IF(AD53="No",0%,0)))*4%)</f>
        <v>0</v>
      </c>
      <c r="AI53" s="174"/>
      <c r="AJ53" s="174"/>
      <c r="AK53" s="235"/>
      <c r="AL53" s="236"/>
      <c r="AM53" s="236"/>
      <c r="AN53" s="237"/>
      <c r="AO53" s="174">
        <f>((IF(AK53="Sí",100%,IF(AK53="No",0%,0)))*4%)</f>
        <v>0</v>
      </c>
      <c r="AP53" s="174"/>
      <c r="AQ53" s="174"/>
    </row>
    <row r="54" spans="1:65 16380:16381" s="1" customFormat="1" ht="45" customHeight="1" x14ac:dyDescent="0.2">
      <c r="A54" s="195" t="s">
        <v>78</v>
      </c>
      <c r="B54" s="195"/>
      <c r="C54" s="195"/>
      <c r="D54" s="175" t="s">
        <v>79</v>
      </c>
      <c r="E54" s="175"/>
      <c r="F54" s="175"/>
      <c r="G54" s="175"/>
      <c r="H54" s="175"/>
      <c r="I54" s="175"/>
      <c r="J54" s="175"/>
      <c r="K54" s="175"/>
      <c r="L54" s="175"/>
      <c r="M54" s="175"/>
      <c r="N54" s="175"/>
      <c r="O54" s="175"/>
      <c r="P54" s="175"/>
      <c r="Q54" s="175"/>
      <c r="R54" s="175"/>
      <c r="S54" s="175"/>
      <c r="T54" s="175"/>
      <c r="U54" s="201">
        <v>0.04</v>
      </c>
      <c r="V54" s="201"/>
      <c r="W54" s="137"/>
      <c r="X54" s="138"/>
      <c r="Y54" s="138"/>
      <c r="Z54" s="139"/>
      <c r="AA54" s="90">
        <f>(((IF(W54="Sí",100%,IF(W54="No",0%,0))))*4%)</f>
        <v>0</v>
      </c>
      <c r="AB54" s="90"/>
      <c r="AC54" s="90"/>
      <c r="AD54" s="87"/>
      <c r="AE54" s="88"/>
      <c r="AF54" s="88"/>
      <c r="AG54" s="89"/>
      <c r="AH54" s="90">
        <f>(((IF(AD54="Sí",100%,IF(AD54="No",0%,0))))*4%)</f>
        <v>0</v>
      </c>
      <c r="AI54" s="90"/>
      <c r="AJ54" s="90"/>
      <c r="AK54" s="87"/>
      <c r="AL54" s="88"/>
      <c r="AM54" s="88"/>
      <c r="AN54" s="89"/>
      <c r="AO54" s="90">
        <f>(((IF(AK54="Sí",100%,IF(AK54="No",0%,0))))*4%)</f>
        <v>0</v>
      </c>
      <c r="AP54" s="90"/>
      <c r="AQ54" s="90"/>
      <c r="AR54" s="4"/>
      <c r="AS54" s="4"/>
      <c r="AT54" s="4"/>
      <c r="AU54" s="4"/>
      <c r="AV54" s="4"/>
      <c r="AW54" s="4"/>
      <c r="AX54" s="4"/>
      <c r="AY54" s="4"/>
      <c r="AZ54" s="4"/>
      <c r="BA54" s="4"/>
      <c r="BB54" s="4"/>
      <c r="BC54" s="4"/>
      <c r="BD54" s="4"/>
      <c r="XEZ54" s="4"/>
      <c r="XFA54" s="4"/>
    </row>
    <row r="55" spans="1:65 16380:16381" s="1" customFormat="1" ht="61.5" customHeight="1" x14ac:dyDescent="0.2">
      <c r="A55" s="186" t="s">
        <v>80</v>
      </c>
      <c r="B55" s="186"/>
      <c r="C55" s="186"/>
      <c r="D55" s="173" t="s">
        <v>81</v>
      </c>
      <c r="E55" s="173"/>
      <c r="F55" s="173"/>
      <c r="G55" s="173"/>
      <c r="H55" s="173"/>
      <c r="I55" s="173"/>
      <c r="J55" s="173"/>
      <c r="K55" s="173"/>
      <c r="L55" s="173"/>
      <c r="M55" s="173"/>
      <c r="N55" s="173"/>
      <c r="O55" s="173"/>
      <c r="P55" s="173"/>
      <c r="Q55" s="173"/>
      <c r="R55" s="173"/>
      <c r="S55" s="173"/>
      <c r="T55" s="173"/>
      <c r="U55" s="201">
        <v>0.19</v>
      </c>
      <c r="V55" s="201"/>
      <c r="W55" s="137"/>
      <c r="X55" s="138"/>
      <c r="Y55" s="138"/>
      <c r="Z55" s="139"/>
      <c r="AA55" s="90">
        <f>(((IF(W55="Bueno",100%,IF(W55="Aceptable",70%,IF(W55="Deficiente",0%,0))))))*0.19</f>
        <v>0</v>
      </c>
      <c r="AB55" s="90"/>
      <c r="AC55" s="90"/>
      <c r="AD55" s="87"/>
      <c r="AE55" s="88"/>
      <c r="AF55" s="88"/>
      <c r="AG55" s="89"/>
      <c r="AH55" s="90">
        <f>(((IF(AD55="Bueno",100%,IF(AD55="Aceptable",70%,IF(AD55="Deficiente",0%,0))))))*0.19</f>
        <v>0</v>
      </c>
      <c r="AI55" s="90"/>
      <c r="AJ55" s="90"/>
      <c r="AK55" s="87"/>
      <c r="AL55" s="88"/>
      <c r="AM55" s="88"/>
      <c r="AN55" s="89"/>
      <c r="AO55" s="90">
        <f>(((IF(AK55="Bueno",100%,IF(AK55="Aceptable",70%,IF(AK55="Deficiente",0%,0))))))*0.19</f>
        <v>0</v>
      </c>
      <c r="AP55" s="90"/>
      <c r="AQ55" s="90"/>
      <c r="AR55" s="4"/>
      <c r="AS55" s="4"/>
      <c r="AT55" s="4"/>
      <c r="AU55" s="4"/>
      <c r="AV55" s="4"/>
      <c r="AW55" s="4"/>
      <c r="AX55" s="4"/>
      <c r="AY55" s="4"/>
      <c r="AZ55" s="4"/>
      <c r="BA55" s="4"/>
      <c r="BB55" s="4"/>
      <c r="BC55" s="4"/>
      <c r="BD55" s="4"/>
      <c r="XEZ55" s="4"/>
      <c r="XFA55" s="4"/>
    </row>
    <row r="56" spans="1:65 16380:16381" s="1" customFormat="1" ht="19.5" customHeight="1" x14ac:dyDescent="0.2">
      <c r="A56" s="48"/>
      <c r="B56" s="48"/>
      <c r="C56" s="48"/>
      <c r="D56" s="48"/>
      <c r="E56" s="48"/>
      <c r="F56" s="48"/>
      <c r="G56" s="48"/>
      <c r="H56" s="48"/>
      <c r="I56" s="48"/>
      <c r="J56" s="48"/>
      <c r="K56" s="48"/>
      <c r="L56" s="48"/>
      <c r="M56" s="48"/>
      <c r="N56" s="48"/>
      <c r="O56" s="48"/>
      <c r="P56" s="48"/>
      <c r="Q56" s="48"/>
      <c r="R56" s="48"/>
      <c r="S56" s="48"/>
      <c r="T56" s="48"/>
      <c r="U56" s="48"/>
      <c r="V56" s="48"/>
      <c r="W56" s="91" t="s">
        <v>82</v>
      </c>
      <c r="X56" s="91"/>
      <c r="Y56" s="91"/>
      <c r="Z56" s="91"/>
      <c r="AA56" s="93">
        <f>SUM(AA43:AC55)</f>
        <v>0</v>
      </c>
      <c r="AB56" s="94"/>
      <c r="AC56" s="94"/>
      <c r="AD56" s="91" t="s">
        <v>83</v>
      </c>
      <c r="AE56" s="91"/>
      <c r="AF56" s="91"/>
      <c r="AG56" s="91"/>
      <c r="AH56" s="93">
        <f>SUM(AH43:AJ55)</f>
        <v>0</v>
      </c>
      <c r="AI56" s="94"/>
      <c r="AJ56" s="94"/>
      <c r="AK56" s="91" t="s">
        <v>84</v>
      </c>
      <c r="AL56" s="91"/>
      <c r="AM56" s="91"/>
      <c r="AN56" s="91"/>
      <c r="AO56" s="93">
        <f>SUM(AO43:AQ55)</f>
        <v>0</v>
      </c>
      <c r="AP56" s="94"/>
      <c r="AQ56" s="94"/>
      <c r="AR56" s="4"/>
      <c r="AS56" s="4"/>
      <c r="AT56" s="4"/>
      <c r="AU56" s="4"/>
      <c r="AV56" s="4"/>
      <c r="AW56" s="4"/>
      <c r="AX56" s="4"/>
      <c r="AY56" s="4"/>
      <c r="AZ56" s="4"/>
      <c r="BA56" s="4"/>
      <c r="BB56" s="4"/>
      <c r="BC56" s="4"/>
      <c r="BD56" s="4"/>
      <c r="XEZ56" s="4"/>
      <c r="XFA56" s="4"/>
    </row>
    <row r="57" spans="1:65 16380:16381" s="1" customFormat="1" ht="18.75"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92"/>
      <c r="X57" s="92"/>
      <c r="Y57" s="92"/>
      <c r="Z57" s="92"/>
      <c r="AA57" s="95"/>
      <c r="AB57" s="95"/>
      <c r="AC57" s="95"/>
      <c r="AD57" s="92"/>
      <c r="AE57" s="92"/>
      <c r="AF57" s="92"/>
      <c r="AG57" s="92"/>
      <c r="AH57" s="95"/>
      <c r="AI57" s="95"/>
      <c r="AJ57" s="95"/>
      <c r="AK57" s="92"/>
      <c r="AL57" s="92"/>
      <c r="AM57" s="92"/>
      <c r="AN57" s="92"/>
      <c r="AO57" s="95"/>
      <c r="AP57" s="95"/>
      <c r="AQ57" s="95"/>
      <c r="AR57" s="4"/>
      <c r="AS57" s="4"/>
      <c r="AT57" s="4"/>
      <c r="AU57" s="4"/>
      <c r="AV57" s="4"/>
      <c r="AW57" s="4"/>
      <c r="AX57" s="4"/>
      <c r="AY57" s="4"/>
      <c r="AZ57" s="4"/>
      <c r="BA57" s="4"/>
      <c r="BB57" s="4"/>
      <c r="BC57" s="4"/>
      <c r="BD57" s="4"/>
      <c r="XEZ57" s="4"/>
      <c r="XFA57" s="4"/>
    </row>
    <row r="58" spans="1:65 16380:16381" s="1" customForma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XEZ58" s="4"/>
      <c r="XFA58" s="4"/>
    </row>
    <row r="59" spans="1:65 16380:16381" s="1" customFormat="1" ht="31.5" customHeight="1" x14ac:dyDescent="0.2">
      <c r="A59" s="4"/>
      <c r="B59" s="4"/>
      <c r="C59" s="4"/>
      <c r="D59" s="4"/>
      <c r="E59" s="4"/>
      <c r="F59" s="4"/>
      <c r="G59" s="4"/>
      <c r="H59" s="4"/>
      <c r="I59" s="4"/>
      <c r="J59" s="4"/>
      <c r="K59" s="4"/>
      <c r="L59" s="4"/>
      <c r="M59" s="4"/>
      <c r="N59" s="4"/>
      <c r="O59" s="4"/>
      <c r="P59" s="4"/>
      <c r="Q59" s="4"/>
      <c r="R59" s="4"/>
      <c r="S59" s="4"/>
      <c r="T59" s="4"/>
      <c r="U59" s="4"/>
      <c r="V59" s="4"/>
      <c r="W59" s="185" t="s">
        <v>85</v>
      </c>
      <c r="X59" s="185"/>
      <c r="Y59" s="185"/>
      <c r="Z59" s="185"/>
      <c r="AA59" s="98">
        <f>AA49+AA51+AA53+AA54+AA52</f>
        <v>0</v>
      </c>
      <c r="AB59" s="98"/>
      <c r="AC59" s="99"/>
      <c r="AD59" s="96" t="s">
        <v>85</v>
      </c>
      <c r="AE59" s="97"/>
      <c r="AF59" s="97"/>
      <c r="AG59" s="97"/>
      <c r="AH59" s="98">
        <f>AH49+AH51+AH53+AH54+AH52</f>
        <v>0</v>
      </c>
      <c r="AI59" s="98"/>
      <c r="AJ59" s="99"/>
      <c r="AK59" s="96" t="s">
        <v>85</v>
      </c>
      <c r="AL59" s="97"/>
      <c r="AM59" s="97"/>
      <c r="AN59" s="97"/>
      <c r="AO59" s="98">
        <f>AO49+AO51+AO53+AO54+AO52</f>
        <v>0</v>
      </c>
      <c r="AP59" s="98"/>
      <c r="AQ59" s="99"/>
      <c r="AR59" s="4"/>
      <c r="AS59" s="4"/>
      <c r="AT59" s="4"/>
      <c r="AU59" s="4"/>
      <c r="AV59" s="4"/>
      <c r="AW59" s="4"/>
      <c r="AX59" s="4"/>
      <c r="AY59" s="4"/>
      <c r="AZ59" s="4"/>
      <c r="BA59" s="4"/>
      <c r="BB59" s="4"/>
      <c r="BC59" s="4"/>
      <c r="BD59" s="4"/>
      <c r="XEZ59" s="4"/>
      <c r="XFA59" s="4"/>
    </row>
    <row r="60" spans="1:65 16380:16381" s="1" customFormat="1" ht="14.2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XEZ60" s="4"/>
      <c r="XFA60" s="4"/>
    </row>
    <row r="61" spans="1:65 16380:16381" s="1" customForma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XEZ61" s="4"/>
      <c r="XFA61" s="4"/>
    </row>
    <row r="62" spans="1:65 16380:16381" s="1" customFormat="1" ht="18" customHeight="1" x14ac:dyDescent="0.2">
      <c r="A62" s="4"/>
      <c r="B62" s="4"/>
      <c r="C62" s="4"/>
      <c r="D62" s="4"/>
      <c r="E62" s="4"/>
      <c r="F62" s="4"/>
      <c r="G62" s="4"/>
      <c r="H62" s="4"/>
      <c r="I62" s="4"/>
      <c r="J62" s="4"/>
      <c r="K62" s="4"/>
      <c r="L62" s="4"/>
      <c r="M62" s="4"/>
      <c r="N62" s="4"/>
      <c r="O62" s="4"/>
      <c r="P62" s="4"/>
      <c r="Q62" s="4"/>
      <c r="R62" s="4"/>
      <c r="S62" s="4"/>
      <c r="T62" s="4"/>
      <c r="U62" s="104" t="s">
        <v>85</v>
      </c>
      <c r="V62" s="104"/>
      <c r="W62" s="104"/>
      <c r="X62" s="104"/>
      <c r="Y62" s="104"/>
      <c r="Z62" s="104"/>
      <c r="AA62" s="104"/>
      <c r="AB62" s="104"/>
      <c r="AC62" s="52"/>
      <c r="AD62" s="52"/>
      <c r="AE62" s="52"/>
      <c r="AF62" s="4"/>
      <c r="AG62" s="100" t="s">
        <v>58</v>
      </c>
      <c r="AH62" s="101"/>
      <c r="AI62" s="101"/>
      <c r="AJ62" s="101"/>
      <c r="AK62" s="101"/>
      <c r="AL62" s="101"/>
      <c r="AM62" s="101"/>
      <c r="AN62" s="101"/>
      <c r="AO62" s="101"/>
      <c r="AP62" s="101"/>
      <c r="AQ62" s="102"/>
      <c r="AR62" s="4"/>
      <c r="AS62" s="4"/>
      <c r="AT62" s="4"/>
      <c r="AU62" s="4"/>
      <c r="AV62" s="4"/>
      <c r="AW62" s="4"/>
      <c r="AX62" s="4"/>
      <c r="AY62" s="4"/>
      <c r="AZ62" s="4"/>
      <c r="BA62" s="4"/>
      <c r="BB62" s="4"/>
      <c r="BC62" s="4"/>
      <c r="BD62" s="4"/>
      <c r="XEZ62" s="4"/>
      <c r="XFA62" s="4"/>
    </row>
    <row r="63" spans="1:65 16380:16381" s="1" customFormat="1" ht="15.75" x14ac:dyDescent="0.2">
      <c r="A63" s="4"/>
      <c r="B63" s="4"/>
      <c r="C63" s="4"/>
      <c r="D63" s="4"/>
      <c r="E63" s="4"/>
      <c r="F63" s="4"/>
      <c r="G63" s="4"/>
      <c r="H63" s="4"/>
      <c r="I63" s="4"/>
      <c r="J63" s="4"/>
      <c r="K63" s="4"/>
      <c r="L63" s="4"/>
      <c r="M63" s="4"/>
      <c r="N63" s="4"/>
      <c r="O63" s="4"/>
      <c r="P63" s="4"/>
      <c r="Q63" s="4"/>
      <c r="R63" s="4"/>
      <c r="S63" s="4"/>
      <c r="T63" s="4"/>
      <c r="U63" s="84" t="s">
        <v>86</v>
      </c>
      <c r="V63" s="85"/>
      <c r="W63" s="85"/>
      <c r="X63" s="86"/>
      <c r="Y63" s="111" t="s">
        <v>87</v>
      </c>
      <c r="Z63" s="111"/>
      <c r="AA63" s="111"/>
      <c r="AB63" s="111"/>
      <c r="AC63" s="5"/>
      <c r="AD63" s="5"/>
      <c r="AE63" s="5"/>
      <c r="AF63" s="4"/>
      <c r="AG63" s="84" t="s">
        <v>86</v>
      </c>
      <c r="AH63" s="85"/>
      <c r="AI63" s="85"/>
      <c r="AJ63" s="86"/>
      <c r="AK63" s="112" t="s">
        <v>88</v>
      </c>
      <c r="AL63" s="113"/>
      <c r="AM63" s="114"/>
      <c r="AN63" s="115" t="s">
        <v>87</v>
      </c>
      <c r="AO63" s="116"/>
      <c r="AP63" s="116"/>
      <c r="AQ63" s="117"/>
      <c r="AR63" s="4"/>
      <c r="AS63" s="4"/>
      <c r="AT63" s="4"/>
      <c r="AU63" s="4"/>
      <c r="AV63" s="4"/>
      <c r="AW63" s="4"/>
      <c r="AX63" s="4"/>
      <c r="AY63" s="4"/>
      <c r="AZ63" s="4"/>
      <c r="BA63" s="4"/>
      <c r="BB63" s="4"/>
      <c r="BC63" s="4"/>
      <c r="BD63" s="4"/>
      <c r="XEZ63" s="4"/>
      <c r="XFA63" s="4"/>
    </row>
    <row r="64" spans="1:65 16380:16381" s="1" customFormat="1" x14ac:dyDescent="0.2">
      <c r="A64" s="4"/>
      <c r="B64" s="4"/>
      <c r="C64" s="4"/>
      <c r="D64" s="4"/>
      <c r="E64" s="4"/>
      <c r="F64" s="4"/>
      <c r="G64" s="4"/>
      <c r="H64" s="4"/>
      <c r="I64" s="4"/>
      <c r="J64" s="4"/>
      <c r="K64" s="4"/>
      <c r="L64" s="4"/>
      <c r="M64" s="4"/>
      <c r="N64" s="4"/>
      <c r="O64" s="4"/>
      <c r="P64" s="4"/>
      <c r="Q64" s="4"/>
      <c r="R64" s="4"/>
      <c r="S64" s="4"/>
      <c r="T64" s="4"/>
      <c r="U64" s="103" t="s">
        <v>89</v>
      </c>
      <c r="V64" s="103"/>
      <c r="W64" s="103"/>
      <c r="X64" s="103"/>
      <c r="Y64" s="103" t="s">
        <v>90</v>
      </c>
      <c r="Z64" s="103"/>
      <c r="AA64" s="103"/>
      <c r="AB64" s="103"/>
      <c r="AC64" s="53"/>
      <c r="AD64" s="53"/>
      <c r="AE64" s="53"/>
      <c r="AF64" s="4"/>
      <c r="AG64" s="105" t="s">
        <v>91</v>
      </c>
      <c r="AH64" s="106"/>
      <c r="AI64" s="106"/>
      <c r="AJ64" s="107"/>
      <c r="AK64" s="108" t="s">
        <v>92</v>
      </c>
      <c r="AL64" s="109"/>
      <c r="AM64" s="110"/>
      <c r="AN64" s="105" t="s">
        <v>93</v>
      </c>
      <c r="AO64" s="106"/>
      <c r="AP64" s="106"/>
      <c r="AQ64" s="107"/>
      <c r="AR64" s="4"/>
      <c r="AS64" s="4"/>
      <c r="AT64" s="4"/>
      <c r="AU64" s="4"/>
      <c r="AV64" s="4"/>
      <c r="AW64" s="4"/>
      <c r="AX64" s="4"/>
      <c r="AY64" s="4"/>
      <c r="AZ64" s="4"/>
      <c r="BA64" s="4"/>
      <c r="BB64" s="4"/>
      <c r="BC64" s="4"/>
      <c r="BD64" s="4"/>
      <c r="XEZ64" s="4"/>
      <c r="XFA64" s="4"/>
    </row>
    <row r="65" spans="1:56 16379:16384" s="1" customFormat="1" ht="16.5" thickBot="1" x14ac:dyDescent="0.25">
      <c r="A65" s="4"/>
      <c r="B65" s="4"/>
      <c r="C65" s="4"/>
      <c r="D65" s="4"/>
      <c r="E65" s="4"/>
      <c r="F65" s="4"/>
      <c r="G65" s="4"/>
      <c r="H65" s="4"/>
      <c r="I65" s="4"/>
      <c r="J65" s="4"/>
      <c r="K65" s="10"/>
      <c r="L65" s="10"/>
      <c r="M65" s="10"/>
      <c r="N65" s="10"/>
      <c r="O65" s="10"/>
      <c r="P65" s="10"/>
      <c r="Q65" s="10"/>
      <c r="R65" s="10"/>
      <c r="S65" s="10"/>
      <c r="T65" s="10"/>
      <c r="U65" s="10"/>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XEZ65" s="4"/>
      <c r="XFA65" s="4"/>
    </row>
    <row r="66" spans="1:56 16379:16384" s="1" customFormat="1" ht="16.5" thickBot="1" x14ac:dyDescent="0.25">
      <c r="A66" s="4"/>
      <c r="B66" s="4"/>
      <c r="C66" s="4"/>
      <c r="D66" s="4"/>
      <c r="E66" s="4"/>
      <c r="F66" s="4"/>
      <c r="G66" s="4"/>
      <c r="H66" s="4"/>
      <c r="I66" s="4"/>
      <c r="J66" s="4"/>
      <c r="K66" s="125" t="s">
        <v>94</v>
      </c>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7"/>
      <c r="AK66" s="4"/>
      <c r="AL66" s="4"/>
      <c r="AM66" s="4"/>
      <c r="AN66" s="4"/>
      <c r="AO66" s="4"/>
      <c r="AP66" s="4"/>
      <c r="AQ66" s="4"/>
      <c r="AR66" s="4"/>
      <c r="AS66" s="4"/>
      <c r="AT66" s="4"/>
      <c r="AU66" s="4"/>
      <c r="AV66" s="4"/>
      <c r="AW66" s="4"/>
      <c r="AX66" s="4"/>
      <c r="AY66" s="4"/>
      <c r="AZ66" s="4"/>
      <c r="BA66" s="4"/>
      <c r="BB66" s="4"/>
      <c r="BC66" s="4"/>
      <c r="BD66" s="4"/>
      <c r="XEZ66" s="4"/>
      <c r="XFA66" s="4"/>
    </row>
    <row r="67" spans="1:56 16379:16384" s="1" customFormat="1" ht="15" customHeight="1" x14ac:dyDescent="0.2">
      <c r="A67" s="4"/>
      <c r="B67" s="4"/>
      <c r="C67" s="4"/>
      <c r="D67" s="4"/>
      <c r="E67" s="4"/>
      <c r="F67" s="4"/>
      <c r="G67" s="4"/>
      <c r="H67" s="4"/>
      <c r="I67" s="4"/>
      <c r="J67" s="4"/>
      <c r="K67" s="121" t="s">
        <v>95</v>
      </c>
      <c r="L67" s="122"/>
      <c r="M67" s="122"/>
      <c r="N67" s="78"/>
      <c r="O67" s="78"/>
      <c r="P67" s="78"/>
      <c r="Q67" s="78"/>
      <c r="R67" s="78"/>
      <c r="S67" s="78"/>
      <c r="T67" s="78"/>
      <c r="U67" s="78"/>
      <c r="V67" s="78"/>
      <c r="W67" s="78"/>
      <c r="X67" s="78"/>
      <c r="Y67" s="78"/>
      <c r="Z67" s="78"/>
      <c r="AA67" s="78"/>
      <c r="AB67" s="78"/>
      <c r="AC67" s="78"/>
      <c r="AD67" s="78"/>
      <c r="AE67" s="78"/>
      <c r="AF67" s="78"/>
      <c r="AG67" s="78"/>
      <c r="AH67" s="78"/>
      <c r="AI67" s="78"/>
      <c r="AJ67" s="79"/>
      <c r="AK67" s="4"/>
      <c r="AL67" s="4"/>
      <c r="AM67" s="4"/>
      <c r="AN67" s="4"/>
      <c r="AO67" s="4"/>
      <c r="AP67" s="4"/>
      <c r="AQ67" s="4"/>
      <c r="AR67" s="4"/>
      <c r="AS67" s="4"/>
      <c r="AT67" s="4"/>
      <c r="AU67" s="4"/>
      <c r="AV67" s="4"/>
      <c r="AW67" s="4"/>
      <c r="AX67" s="4"/>
      <c r="AY67" s="4"/>
      <c r="AZ67" s="4"/>
      <c r="BA67" s="4"/>
      <c r="BB67" s="4"/>
      <c r="BC67" s="4"/>
      <c r="BD67" s="4"/>
      <c r="XEZ67" s="4"/>
      <c r="XFA67" s="4"/>
    </row>
    <row r="68" spans="1:56 16379:16384" s="1" customFormat="1" ht="15" customHeight="1" x14ac:dyDescent="0.2">
      <c r="A68" s="4"/>
      <c r="B68" s="4"/>
      <c r="C68" s="4"/>
      <c r="D68" s="4"/>
      <c r="E68" s="4"/>
      <c r="F68" s="4"/>
      <c r="G68" s="4"/>
      <c r="H68" s="4"/>
      <c r="I68" s="4"/>
      <c r="J68" s="4"/>
      <c r="K68" s="123" t="s">
        <v>96</v>
      </c>
      <c r="L68" s="124"/>
      <c r="M68" s="124"/>
      <c r="N68" s="80"/>
      <c r="O68" s="80"/>
      <c r="P68" s="80"/>
      <c r="Q68" s="80"/>
      <c r="R68" s="80"/>
      <c r="S68" s="80"/>
      <c r="T68" s="80"/>
      <c r="U68" s="80"/>
      <c r="V68" s="80"/>
      <c r="W68" s="80"/>
      <c r="X68" s="80"/>
      <c r="Y68" s="80"/>
      <c r="Z68" s="80"/>
      <c r="AA68" s="80"/>
      <c r="AB68" s="80"/>
      <c r="AC68" s="80"/>
      <c r="AD68" s="80"/>
      <c r="AE68" s="80"/>
      <c r="AF68" s="80"/>
      <c r="AG68" s="80"/>
      <c r="AH68" s="80"/>
      <c r="AI68" s="80"/>
      <c r="AJ68" s="81"/>
      <c r="AK68" s="4"/>
      <c r="AL68" s="4"/>
      <c r="AM68" s="4"/>
      <c r="AN68" s="4"/>
      <c r="AO68" s="4"/>
      <c r="AP68" s="4"/>
      <c r="AQ68" s="4"/>
      <c r="AR68" s="4"/>
      <c r="AS68" s="4"/>
      <c r="AT68" s="4"/>
      <c r="AU68" s="4"/>
      <c r="AV68" s="4"/>
      <c r="AW68" s="4"/>
      <c r="AX68" s="4"/>
      <c r="AY68" s="4"/>
      <c r="AZ68" s="4"/>
      <c r="BA68" s="4"/>
      <c r="BB68" s="4"/>
      <c r="BC68" s="4"/>
      <c r="BD68" s="4"/>
      <c r="XEZ68" s="4"/>
      <c r="XFA68" s="4"/>
    </row>
    <row r="69" spans="1:56 16379:16384" s="1" customFormat="1" ht="15.75" customHeight="1" thickBot="1" x14ac:dyDescent="0.25">
      <c r="A69" s="4"/>
      <c r="B69" s="4"/>
      <c r="C69" s="4"/>
      <c r="D69" s="4"/>
      <c r="E69" s="4"/>
      <c r="F69" s="4"/>
      <c r="G69" s="4"/>
      <c r="H69" s="4"/>
      <c r="I69" s="4"/>
      <c r="J69" s="4"/>
      <c r="K69" s="76" t="s">
        <v>97</v>
      </c>
      <c r="L69" s="77"/>
      <c r="M69" s="77"/>
      <c r="N69" s="82"/>
      <c r="O69" s="82"/>
      <c r="P69" s="82"/>
      <c r="Q69" s="82"/>
      <c r="R69" s="82"/>
      <c r="S69" s="82"/>
      <c r="T69" s="82"/>
      <c r="U69" s="82"/>
      <c r="V69" s="82"/>
      <c r="W69" s="82"/>
      <c r="X69" s="82"/>
      <c r="Y69" s="82"/>
      <c r="Z69" s="82"/>
      <c r="AA69" s="82"/>
      <c r="AB69" s="82"/>
      <c r="AC69" s="82"/>
      <c r="AD69" s="82"/>
      <c r="AE69" s="82"/>
      <c r="AF69" s="82"/>
      <c r="AG69" s="82"/>
      <c r="AH69" s="82"/>
      <c r="AI69" s="82"/>
      <c r="AJ69" s="83"/>
      <c r="AK69" s="4"/>
      <c r="AL69" s="4"/>
      <c r="AM69" s="4"/>
      <c r="AN69" s="4"/>
      <c r="AO69" s="4"/>
      <c r="AP69" s="4"/>
      <c r="AQ69" s="4"/>
      <c r="AR69" s="4"/>
      <c r="AS69" s="4"/>
      <c r="AT69" s="4"/>
      <c r="AU69" s="4"/>
      <c r="AV69" s="4"/>
      <c r="AW69" s="4"/>
      <c r="AX69" s="4"/>
      <c r="AY69" s="4"/>
      <c r="AZ69" s="4"/>
      <c r="BA69" s="4"/>
      <c r="BB69" s="4"/>
      <c r="BC69" s="4"/>
      <c r="BD69" s="4"/>
      <c r="XEZ69" s="4"/>
      <c r="XFA69" s="4"/>
    </row>
    <row r="70" spans="1:56 16379:16384" s="1" customForma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XEZ70" s="4"/>
      <c r="XFA70" s="4"/>
    </row>
    <row r="71" spans="1:56 16379:16384" s="1" customForma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XEZ71" s="4"/>
      <c r="XFA71" s="4"/>
    </row>
    <row r="72" spans="1:56 16379:16384" s="1" customFormat="1" ht="15" thickBo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XEZ72" s="4"/>
      <c r="XFA72" s="4"/>
    </row>
    <row r="73" spans="1:56 16379:16384" s="1" customFormat="1" ht="16.5" thickBot="1" x14ac:dyDescent="0.25">
      <c r="A73" s="4"/>
      <c r="B73" s="4"/>
      <c r="C73" s="4"/>
      <c r="D73" s="4"/>
      <c r="E73" s="4"/>
      <c r="F73" s="4"/>
      <c r="G73" s="4"/>
      <c r="H73" s="4"/>
      <c r="I73" s="4"/>
      <c r="J73" s="4"/>
      <c r="K73" s="125" t="s">
        <v>98</v>
      </c>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7"/>
      <c r="AK73" s="4"/>
      <c r="AL73" s="4"/>
      <c r="AM73" s="4"/>
      <c r="AN73" s="4"/>
      <c r="AO73" s="4"/>
      <c r="AP73" s="4"/>
      <c r="AQ73" s="4"/>
      <c r="AR73" s="4"/>
      <c r="AS73" s="4"/>
      <c r="AT73" s="4"/>
      <c r="AU73" s="4"/>
      <c r="AV73" s="4"/>
      <c r="AW73" s="4"/>
      <c r="AX73" s="4"/>
      <c r="AY73" s="4"/>
      <c r="AZ73" s="4"/>
      <c r="BA73" s="4"/>
      <c r="BB73" s="4"/>
      <c r="BC73" s="4"/>
      <c r="BD73" s="4"/>
      <c r="XEZ73" s="4"/>
      <c r="XFA73" s="4"/>
    </row>
    <row r="74" spans="1:56 16379:16384" s="1" customFormat="1" hidden="1" x14ac:dyDescent="0.2">
      <c r="A74" s="4"/>
      <c r="B74" s="4"/>
      <c r="C74" s="4"/>
      <c r="D74" s="4"/>
      <c r="E74" s="4"/>
      <c r="F74" s="4"/>
      <c r="G74" s="4"/>
      <c r="H74" s="4"/>
      <c r="I74" s="4"/>
      <c r="J74" s="4"/>
      <c r="K74" s="121" t="s">
        <v>173</v>
      </c>
      <c r="L74" s="122"/>
      <c r="M74" s="122"/>
      <c r="N74" s="78"/>
      <c r="O74" s="78"/>
      <c r="P74" s="78"/>
      <c r="Q74" s="78"/>
      <c r="R74" s="78"/>
      <c r="S74" s="78"/>
      <c r="T74" s="78"/>
      <c r="U74" s="78"/>
      <c r="V74" s="78"/>
      <c r="W74" s="78"/>
      <c r="X74" s="78"/>
      <c r="Y74" s="78"/>
      <c r="Z74" s="78"/>
      <c r="AA74" s="78"/>
      <c r="AB74" s="78"/>
      <c r="AC74" s="78"/>
      <c r="AD74" s="78"/>
      <c r="AE74" s="78"/>
      <c r="AF74" s="78"/>
      <c r="AG74" s="78"/>
      <c r="AH74" s="78"/>
      <c r="AI74" s="78"/>
      <c r="AJ74" s="79"/>
      <c r="AK74" s="4"/>
      <c r="AL74" s="4"/>
      <c r="AM74" s="4"/>
      <c r="AN74" s="4"/>
      <c r="AO74" s="4"/>
      <c r="AP74" s="4"/>
      <c r="AQ74" s="4"/>
      <c r="AR74" s="4"/>
      <c r="AS74" s="4"/>
      <c r="AT74" s="4"/>
      <c r="AU74" s="4"/>
      <c r="AV74" s="4"/>
      <c r="AW74" s="4"/>
      <c r="AX74" s="4"/>
      <c r="AY74" s="4"/>
      <c r="AZ74" s="4"/>
      <c r="BA74" s="4"/>
      <c r="BB74" s="4"/>
      <c r="BC74" s="4"/>
      <c r="BD74" s="4"/>
      <c r="XEZ74" s="4"/>
      <c r="XFA74" s="4"/>
    </row>
    <row r="75" spans="1:56 16379:16384" s="1" customFormat="1" hidden="1" x14ac:dyDescent="0.2">
      <c r="A75" s="4"/>
      <c r="B75" s="4"/>
      <c r="C75" s="4"/>
      <c r="D75" s="4"/>
      <c r="E75" s="4"/>
      <c r="F75" s="4"/>
      <c r="G75" s="4"/>
      <c r="H75" s="4"/>
      <c r="I75" s="4"/>
      <c r="J75" s="4"/>
      <c r="K75" s="123" t="s">
        <v>174</v>
      </c>
      <c r="L75" s="124"/>
      <c r="M75" s="124"/>
      <c r="N75" s="80"/>
      <c r="O75" s="80"/>
      <c r="P75" s="80"/>
      <c r="Q75" s="80"/>
      <c r="R75" s="80"/>
      <c r="S75" s="80"/>
      <c r="T75" s="80"/>
      <c r="U75" s="80"/>
      <c r="V75" s="80"/>
      <c r="W75" s="80"/>
      <c r="X75" s="80"/>
      <c r="Y75" s="80"/>
      <c r="Z75" s="80"/>
      <c r="AA75" s="80"/>
      <c r="AB75" s="80"/>
      <c r="AC75" s="80"/>
      <c r="AD75" s="80"/>
      <c r="AE75" s="80"/>
      <c r="AF75" s="80"/>
      <c r="AG75" s="80"/>
      <c r="AH75" s="80"/>
      <c r="AI75" s="80"/>
      <c r="AJ75" s="81"/>
      <c r="AK75" s="4"/>
      <c r="AL75" s="4"/>
      <c r="AM75" s="4"/>
      <c r="AN75" s="4"/>
      <c r="AO75" s="4"/>
      <c r="AP75" s="4"/>
      <c r="AQ75" s="4"/>
      <c r="AR75" s="4"/>
      <c r="AS75" s="4"/>
      <c r="AT75" s="4"/>
      <c r="AU75" s="4"/>
      <c r="AV75" s="4"/>
      <c r="AW75" s="4"/>
      <c r="AX75" s="4"/>
      <c r="AY75" s="4"/>
      <c r="AZ75" s="4"/>
      <c r="BA75" s="4"/>
      <c r="BB75" s="4"/>
      <c r="BC75" s="4"/>
      <c r="BD75" s="4"/>
      <c r="XEZ75" s="4"/>
      <c r="XFA75" s="4"/>
    </row>
    <row r="76" spans="1:56 16379:16384" s="1" customFormat="1" ht="15" hidden="1" thickBot="1" x14ac:dyDescent="0.25">
      <c r="A76" s="4"/>
      <c r="B76" s="4"/>
      <c r="C76" s="4"/>
      <c r="D76" s="4"/>
      <c r="E76" s="4"/>
      <c r="F76" s="4"/>
      <c r="G76" s="4"/>
      <c r="H76" s="4"/>
      <c r="I76" s="4"/>
      <c r="J76" s="4"/>
      <c r="K76" s="76" t="s">
        <v>175</v>
      </c>
      <c r="L76" s="77"/>
      <c r="M76" s="77"/>
      <c r="N76" s="82"/>
      <c r="O76" s="82"/>
      <c r="P76" s="82"/>
      <c r="Q76" s="82"/>
      <c r="R76" s="82"/>
      <c r="S76" s="82"/>
      <c r="T76" s="82"/>
      <c r="U76" s="82"/>
      <c r="V76" s="82"/>
      <c r="W76" s="82"/>
      <c r="X76" s="82"/>
      <c r="Y76" s="82"/>
      <c r="Z76" s="82"/>
      <c r="AA76" s="82"/>
      <c r="AB76" s="82"/>
      <c r="AC76" s="82"/>
      <c r="AD76" s="82"/>
      <c r="AE76" s="82"/>
      <c r="AF76" s="82"/>
      <c r="AG76" s="82"/>
      <c r="AH76" s="82"/>
      <c r="AI76" s="82"/>
      <c r="AJ76" s="83"/>
      <c r="AK76" s="4"/>
      <c r="AL76" s="4"/>
      <c r="AM76" s="4"/>
      <c r="AN76" s="4"/>
      <c r="AO76" s="4"/>
      <c r="AP76" s="4"/>
      <c r="AQ76" s="4"/>
      <c r="AR76" s="4"/>
      <c r="AS76" s="4"/>
      <c r="AT76" s="4"/>
      <c r="AU76" s="4"/>
      <c r="AV76" s="4"/>
      <c r="AW76" s="4"/>
      <c r="AX76" s="4"/>
      <c r="AY76" s="4"/>
      <c r="AZ76" s="4"/>
      <c r="BA76" s="4"/>
      <c r="BB76" s="4"/>
      <c r="BC76" s="4"/>
      <c r="BD76" s="4"/>
      <c r="XEZ76" s="4"/>
      <c r="XFA76" s="4"/>
    </row>
    <row r="77" spans="1:56 16379:16384" s="1" customFormat="1" hidden="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XEZ77" s="4"/>
      <c r="XFA77" s="4"/>
    </row>
    <row r="78" spans="1:56 16379:16384" s="1" customFormat="1" hidden="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XEZ78" s="4"/>
      <c r="XFA78" s="4"/>
    </row>
    <row r="79" spans="1:56 16379:16384" s="1" customFormat="1" hidden="1" x14ac:dyDescent="0.2">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XEZ79" s="4"/>
      <c r="XFA79" s="4"/>
      <c r="XFD79" s="4"/>
    </row>
    <row r="80" spans="1:56 16379:16384" hidden="1" x14ac:dyDescent="0.2">
      <c r="XEY80" s="1"/>
    </row>
    <row r="81" spans="11:36" x14ac:dyDescent="0.2">
      <c r="K81" s="118"/>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20"/>
    </row>
    <row r="82" spans="11:36" x14ac:dyDescent="0.2">
      <c r="K82" s="118"/>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20"/>
    </row>
    <row r="83" spans="11:36" x14ac:dyDescent="0.2">
      <c r="K83" s="118"/>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20"/>
    </row>
    <row r="84" spans="11:36" x14ac:dyDescent="0.2"/>
    <row r="85" spans="11:36" x14ac:dyDescent="0.2"/>
    <row r="86" spans="11:36" x14ac:dyDescent="0.2"/>
    <row r="87" spans="11:36" x14ac:dyDescent="0.2"/>
    <row r="88" spans="11:36" x14ac:dyDescent="0.2"/>
    <row r="89" spans="11:36" x14ac:dyDescent="0.2"/>
    <row r="90" spans="11:36" x14ac:dyDescent="0.2"/>
    <row r="91" spans="11:36" x14ac:dyDescent="0.2"/>
    <row r="92" spans="11:36" x14ac:dyDescent="0.2"/>
    <row r="93" spans="11:36" x14ac:dyDescent="0.2"/>
    <row r="94" spans="11:36" x14ac:dyDescent="0.2"/>
    <row r="95" spans="11:36" x14ac:dyDescent="0.2"/>
    <row r="96" spans="11:36" x14ac:dyDescent="0.2"/>
    <row r="97" s="4" customFormat="1" x14ac:dyDescent="0.2"/>
    <row r="98" s="4" customFormat="1" x14ac:dyDescent="0.2"/>
    <row r="99" s="4" customFormat="1" x14ac:dyDescent="0.2"/>
  </sheetData>
  <sheetProtection algorithmName="SHA-512" hashValue="4SdpL0sfbweFtku98QDCQLxKE4yPrd0RB1/tuwyqkNIvmS9wkmosQyMypIZD6TfmDk5prWdpS1plp07mCzBx9g==" saltValue="VRlDWbNoeBYwNS1GtI+K/A==" spinCount="100000" sheet="1" objects="1" scenarios="1"/>
  <mergeCells count="248">
    <mergeCell ref="AC6:AH6"/>
    <mergeCell ref="AI6:AJ6"/>
    <mergeCell ref="AK6:AM6"/>
    <mergeCell ref="G7:J7"/>
    <mergeCell ref="K7:O7"/>
    <mergeCell ref="P7:R7"/>
    <mergeCell ref="S7:Y7"/>
    <mergeCell ref="Z7:AB7"/>
    <mergeCell ref="AC7:AH7"/>
    <mergeCell ref="AI7:AJ7"/>
    <mergeCell ref="AK7:AM7"/>
    <mergeCell ref="I25:N25"/>
    <mergeCell ref="AJ27:AK27"/>
    <mergeCell ref="G8:J9"/>
    <mergeCell ref="L10:AM10"/>
    <mergeCell ref="H10:K10"/>
    <mergeCell ref="K8:AG9"/>
    <mergeCell ref="AH8:AH9"/>
    <mergeCell ref="AI8:AM9"/>
    <mergeCell ref="AF15:AH15"/>
    <mergeCell ref="AF16:AH16"/>
    <mergeCell ref="AF17:AH17"/>
    <mergeCell ref="AF18:AH18"/>
    <mergeCell ref="AF19:AH19"/>
    <mergeCell ref="AF20:AH20"/>
    <mergeCell ref="AI15:AK15"/>
    <mergeCell ref="AI16:AK16"/>
    <mergeCell ref="AI17:AK17"/>
    <mergeCell ref="AI18:AK18"/>
    <mergeCell ref="AI19:AK19"/>
    <mergeCell ref="AI20:AK20"/>
    <mergeCell ref="F21:H21"/>
    <mergeCell ref="I21:AE21"/>
    <mergeCell ref="AF21:AH21"/>
    <mergeCell ref="AI21:AK21"/>
    <mergeCell ref="AH1:AK1"/>
    <mergeCell ref="AH2:AK2"/>
    <mergeCell ref="AH3:AK3"/>
    <mergeCell ref="M1:AG3"/>
    <mergeCell ref="I1:L3"/>
    <mergeCell ref="AL15:AN15"/>
    <mergeCell ref="AL16:AN16"/>
    <mergeCell ref="AL17:AN17"/>
    <mergeCell ref="AL18:AN18"/>
    <mergeCell ref="P5:R5"/>
    <mergeCell ref="K5:O5"/>
    <mergeCell ref="G5:J5"/>
    <mergeCell ref="AC5:AH5"/>
    <mergeCell ref="Z5:AB5"/>
    <mergeCell ref="S5:Y5"/>
    <mergeCell ref="AI5:AJ5"/>
    <mergeCell ref="AK5:AM5"/>
    <mergeCell ref="G6:J6"/>
    <mergeCell ref="K6:O6"/>
    <mergeCell ref="P6:R6"/>
    <mergeCell ref="S6:Y6"/>
    <mergeCell ref="Z6:AB6"/>
    <mergeCell ref="F13:H14"/>
    <mergeCell ref="I13:AE14"/>
    <mergeCell ref="AK59:AN59"/>
    <mergeCell ref="AO59:AQ59"/>
    <mergeCell ref="F12:AN12"/>
    <mergeCell ref="AF13:AN13"/>
    <mergeCell ref="AF14:AH14"/>
    <mergeCell ref="AI14:AK14"/>
    <mergeCell ref="AL14:AN14"/>
    <mergeCell ref="F18:H18"/>
    <mergeCell ref="F19:H19"/>
    <mergeCell ref="F20:H20"/>
    <mergeCell ref="I15:AE15"/>
    <mergeCell ref="I16:AE16"/>
    <mergeCell ref="I17:AE17"/>
    <mergeCell ref="I18:AE18"/>
    <mergeCell ref="I19:AE19"/>
    <mergeCell ref="I20:AE20"/>
    <mergeCell ref="AL19:AN19"/>
    <mergeCell ref="AL20:AN20"/>
    <mergeCell ref="I23:AK23"/>
    <mergeCell ref="I26:N27"/>
    <mergeCell ref="O26:AI26"/>
    <mergeCell ref="O27:AI27"/>
    <mergeCell ref="O25:AK25"/>
    <mergeCell ref="AJ26:AK26"/>
    <mergeCell ref="AO49:AQ50"/>
    <mergeCell ref="AK50:AN50"/>
    <mergeCell ref="AK51:AN51"/>
    <mergeCell ref="AO51:AQ51"/>
    <mergeCell ref="AK53:AN53"/>
    <mergeCell ref="AO53:AQ53"/>
    <mergeCell ref="AD51:AG51"/>
    <mergeCell ref="AH51:AJ51"/>
    <mergeCell ref="AD53:AG53"/>
    <mergeCell ref="AH53:AJ53"/>
    <mergeCell ref="AO52:AQ52"/>
    <mergeCell ref="AH47:AJ48"/>
    <mergeCell ref="AD49:AG49"/>
    <mergeCell ref="AH49:AJ50"/>
    <mergeCell ref="AD50:AG50"/>
    <mergeCell ref="AK46:AN46"/>
    <mergeCell ref="AK47:AN48"/>
    <mergeCell ref="O35:AI35"/>
    <mergeCell ref="O36:AI36"/>
    <mergeCell ref="O37:AI37"/>
    <mergeCell ref="O38:AI38"/>
    <mergeCell ref="W42:Z42"/>
    <mergeCell ref="U43:V46"/>
    <mergeCell ref="W49:Z49"/>
    <mergeCell ref="AA49:AC50"/>
    <mergeCell ref="AA47:AC48"/>
    <mergeCell ref="AK41:AQ41"/>
    <mergeCell ref="AK42:AN42"/>
    <mergeCell ref="AO42:AQ42"/>
    <mergeCell ref="AK43:AN43"/>
    <mergeCell ref="AO43:AQ46"/>
    <mergeCell ref="AK44:AN44"/>
    <mergeCell ref="AK45:AN45"/>
    <mergeCell ref="AO47:AQ48"/>
    <mergeCell ref="AK49:AN49"/>
    <mergeCell ref="O29:AI29"/>
    <mergeCell ref="O30:AI30"/>
    <mergeCell ref="O31:AI31"/>
    <mergeCell ref="AJ28:AK28"/>
    <mergeCell ref="AJ29:AK29"/>
    <mergeCell ref="AJ30:AK30"/>
    <mergeCell ref="AJ31:AK31"/>
    <mergeCell ref="AJ32:AK32"/>
    <mergeCell ref="A41:C42"/>
    <mergeCell ref="O32:AI32"/>
    <mergeCell ref="O33:AI33"/>
    <mergeCell ref="O34:AI34"/>
    <mergeCell ref="AJ36:AK36"/>
    <mergeCell ref="AJ37:AK37"/>
    <mergeCell ref="AJ38:AK38"/>
    <mergeCell ref="AJ34:AK34"/>
    <mergeCell ref="AJ35:AK35"/>
    <mergeCell ref="AA42:AC42"/>
    <mergeCell ref="D46:T46"/>
    <mergeCell ref="W44:Z44"/>
    <mergeCell ref="W45:Z45"/>
    <mergeCell ref="W43:Z43"/>
    <mergeCell ref="W41:AC41"/>
    <mergeCell ref="D41:T42"/>
    <mergeCell ref="U41:V42"/>
    <mergeCell ref="A40:AQ40"/>
    <mergeCell ref="AA43:AC46"/>
    <mergeCell ref="A43:C46"/>
    <mergeCell ref="W46:Z46"/>
    <mergeCell ref="D43:T43"/>
    <mergeCell ref="D45:T45"/>
    <mergeCell ref="A47:C48"/>
    <mergeCell ref="D47:T48"/>
    <mergeCell ref="W47:Z48"/>
    <mergeCell ref="U47:V48"/>
    <mergeCell ref="A49:C50"/>
    <mergeCell ref="D50:T50"/>
    <mergeCell ref="U49:V50"/>
    <mergeCell ref="W50:Z50"/>
    <mergeCell ref="A55:C55"/>
    <mergeCell ref="D55:T55"/>
    <mergeCell ref="U55:V55"/>
    <mergeCell ref="W55:Z55"/>
    <mergeCell ref="A54:C54"/>
    <mergeCell ref="U54:V54"/>
    <mergeCell ref="A53:C53"/>
    <mergeCell ref="D49:T49"/>
    <mergeCell ref="A51:C52"/>
    <mergeCell ref="AA54:AC54"/>
    <mergeCell ref="K67:M67"/>
    <mergeCell ref="K68:M68"/>
    <mergeCell ref="D51:T51"/>
    <mergeCell ref="W51:Z51"/>
    <mergeCell ref="AA53:AC53"/>
    <mergeCell ref="D54:T54"/>
    <mergeCell ref="W54:Z54"/>
    <mergeCell ref="D53:T53"/>
    <mergeCell ref="U53:V53"/>
    <mergeCell ref="W53:Z53"/>
    <mergeCell ref="U51:V52"/>
    <mergeCell ref="Y64:AB64"/>
    <mergeCell ref="W59:Z59"/>
    <mergeCell ref="AA59:AC59"/>
    <mergeCell ref="K66:AJ66"/>
    <mergeCell ref="AA56:AC57"/>
    <mergeCell ref="AA55:AC55"/>
    <mergeCell ref="AD55:AG55"/>
    <mergeCell ref="AH55:AJ55"/>
    <mergeCell ref="AH56:AJ57"/>
    <mergeCell ref="AD56:AG57"/>
    <mergeCell ref="W56:Z57"/>
    <mergeCell ref="AG63:AJ63"/>
    <mergeCell ref="AL21:AN21"/>
    <mergeCell ref="F15:H15"/>
    <mergeCell ref="F16:H16"/>
    <mergeCell ref="F17:H17"/>
    <mergeCell ref="D52:T52"/>
    <mergeCell ref="W52:Z52"/>
    <mergeCell ref="AA52:AC52"/>
    <mergeCell ref="AD52:AG52"/>
    <mergeCell ref="AH52:AJ52"/>
    <mergeCell ref="AK52:AN52"/>
    <mergeCell ref="AD47:AG48"/>
    <mergeCell ref="AD41:AJ41"/>
    <mergeCell ref="AD42:AG42"/>
    <mergeCell ref="AH42:AJ42"/>
    <mergeCell ref="AD43:AG43"/>
    <mergeCell ref="AH43:AJ46"/>
    <mergeCell ref="AD44:AG44"/>
    <mergeCell ref="AD45:AG45"/>
    <mergeCell ref="AD46:AG46"/>
    <mergeCell ref="I28:N38"/>
    <mergeCell ref="AA51:AC51"/>
    <mergeCell ref="O28:AI28"/>
    <mergeCell ref="AJ33:AK33"/>
    <mergeCell ref="D44:T44"/>
    <mergeCell ref="K83:AJ83"/>
    <mergeCell ref="K74:M74"/>
    <mergeCell ref="N74:AJ74"/>
    <mergeCell ref="K75:M75"/>
    <mergeCell ref="N75:AJ75"/>
    <mergeCell ref="K76:M76"/>
    <mergeCell ref="N76:AJ76"/>
    <mergeCell ref="K81:AJ81"/>
    <mergeCell ref="K73:AJ73"/>
    <mergeCell ref="K82:AJ82"/>
    <mergeCell ref="K69:M69"/>
    <mergeCell ref="N67:AJ67"/>
    <mergeCell ref="N68:AJ68"/>
    <mergeCell ref="N69:AJ69"/>
    <mergeCell ref="U63:X63"/>
    <mergeCell ref="AK54:AN54"/>
    <mergeCell ref="AO54:AQ54"/>
    <mergeCell ref="AK55:AN55"/>
    <mergeCell ref="AO55:AQ55"/>
    <mergeCell ref="AK56:AN57"/>
    <mergeCell ref="AO56:AQ57"/>
    <mergeCell ref="AD54:AG54"/>
    <mergeCell ref="AH54:AJ54"/>
    <mergeCell ref="AD59:AG59"/>
    <mergeCell ref="AH59:AJ59"/>
    <mergeCell ref="AG62:AQ62"/>
    <mergeCell ref="U64:X64"/>
    <mergeCell ref="U62:AB62"/>
    <mergeCell ref="AG64:AJ64"/>
    <mergeCell ref="AK64:AM64"/>
    <mergeCell ref="AN64:AQ64"/>
    <mergeCell ref="Y63:AB63"/>
    <mergeCell ref="AK63:AM63"/>
    <mergeCell ref="AN63:AQ63"/>
  </mergeCells>
  <conditionalFormatting sqref="A56:V57">
    <cfRule type="colorScale" priority="30">
      <colorScale>
        <cfvo type="min"/>
        <cfvo type="max"/>
        <color rgb="FFFF7128"/>
        <color rgb="FFFFEF9C"/>
      </colorScale>
    </cfRule>
  </conditionalFormatting>
  <conditionalFormatting sqref="W56:Z57">
    <cfRule type="colorScale" priority="15">
      <colorScale>
        <cfvo type="min"/>
        <cfvo type="max"/>
        <color rgb="FFFF7128"/>
        <color rgb="FFFFEF9C"/>
      </colorScale>
    </cfRule>
  </conditionalFormatting>
  <conditionalFormatting sqref="AA59">
    <cfRule type="cellIs" dxfId="35" priority="23" operator="greaterThanOrEqual">
      <formula>0.12</formula>
    </cfRule>
    <cfRule type="cellIs" dxfId="34" priority="24" operator="lessThanOrEqual">
      <formula>0.11</formula>
    </cfRule>
  </conditionalFormatting>
  <conditionalFormatting sqref="AA56:AC57">
    <cfRule type="cellIs" dxfId="33" priority="27" operator="lessThanOrEqual">
      <formula>0.63</formula>
    </cfRule>
    <cfRule type="cellIs" dxfId="32" priority="28" operator="between">
      <formula>0.63</formula>
      <formula>0.89</formula>
    </cfRule>
    <cfRule type="cellIs" dxfId="31" priority="29" operator="greaterThanOrEqual">
      <formula>0.9</formula>
    </cfRule>
  </conditionalFormatting>
  <conditionalFormatting sqref="AD56:AG57">
    <cfRule type="colorScale" priority="16">
      <colorScale>
        <cfvo type="min"/>
        <cfvo type="max"/>
        <color rgb="FFFF7128"/>
        <color rgb="FFFFEF9C"/>
      </colorScale>
    </cfRule>
  </conditionalFormatting>
  <conditionalFormatting sqref="AH59">
    <cfRule type="cellIs" dxfId="30" priority="9" operator="greaterThanOrEqual">
      <formula>0.12</formula>
    </cfRule>
    <cfRule type="cellIs" dxfId="29" priority="10" operator="lessThanOrEqual">
      <formula>0.11</formula>
    </cfRule>
  </conditionalFormatting>
  <conditionalFormatting sqref="AH56:AJ57">
    <cfRule type="cellIs" dxfId="28" priority="17" operator="lessThanOrEqual">
      <formula>0.63</formula>
    </cfRule>
    <cfRule type="cellIs" dxfId="27" priority="18" operator="between">
      <formula>0.63</formula>
      <formula>0.89</formula>
    </cfRule>
    <cfRule type="cellIs" dxfId="26" priority="19" operator="greaterThanOrEqual">
      <formula>0.9</formula>
    </cfRule>
  </conditionalFormatting>
  <conditionalFormatting sqref="AK56:AN57">
    <cfRule type="colorScale" priority="11">
      <colorScale>
        <cfvo type="min"/>
        <cfvo type="max"/>
        <color rgb="FFFF7128"/>
        <color rgb="FFFFEF9C"/>
      </colorScale>
    </cfRule>
  </conditionalFormatting>
  <conditionalFormatting sqref="AO59">
    <cfRule type="cellIs" dxfId="25" priority="4" operator="greaterThanOrEqual">
      <formula>0.12</formula>
    </cfRule>
    <cfRule type="cellIs" dxfId="24" priority="5" operator="lessThanOrEqual">
      <formula>0.11</formula>
    </cfRule>
  </conditionalFormatting>
  <conditionalFormatting sqref="AO56:AQ57">
    <cfRule type="cellIs" dxfId="23" priority="12" operator="lessThanOrEqual">
      <formula>0.63</formula>
    </cfRule>
    <cfRule type="cellIs" dxfId="22" priority="13" operator="between">
      <formula>0.63</formula>
      <formula>0.89</formula>
    </cfRule>
    <cfRule type="cellIs" dxfId="21" priority="14" operator="greaterThanOrEqual">
      <formula>0.9</formula>
    </cfRule>
  </conditionalFormatting>
  <dataValidations count="5">
    <dataValidation type="list" allowBlank="1" showInputMessage="1" showErrorMessage="1" sqref="WQX1:WQX4 W47 AD47 AK47" xr:uid="{F13F378A-3638-44F1-8F7D-5A4363800300}">
      <formula1>$WQX$2:$WQX$4</formula1>
    </dataValidation>
    <dataValidation type="list" allowBlank="1" showInputMessage="1" showErrorMessage="1" sqref="W43:Z43 AD43:AG43 AK43:AN43" xr:uid="{2EAA7B77-91F5-4238-A0DD-0BBAE365A9FD}">
      <formula1>Escala3</formula1>
    </dataValidation>
    <dataValidation type="list" allowBlank="1" showInputMessage="1" showErrorMessage="1" sqref="W50:Z54 AK50:AN54 AD50:AG54" xr:uid="{AF467C58-CA5F-46D1-82E2-15E7EFB0F03C}">
      <formula1>Escala2</formula1>
    </dataValidation>
    <dataValidation type="list" allowBlank="1" showInputMessage="1" showErrorMessage="1" sqref="W44:Z46 W55:Z55 AD44:AG46 AD55:AG55 AK44:AN46 AK55:AN55" xr:uid="{94AD436F-31F4-47AC-9993-54C177514569}">
      <formula1>Escala1</formula1>
    </dataValidation>
    <dataValidation type="list" allowBlank="1" showInputMessage="1" showErrorMessage="1" sqref="W49:Z49 AD49:AG49 AK49:AN49" xr:uid="{5B8D1BE6-9AE7-4185-B9C4-54A9A556DFDD}">
      <formula1>Escala5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32</xdr:col>
                    <xdr:colOff>133350</xdr:colOff>
                    <xdr:row>14</xdr:row>
                    <xdr:rowOff>19050</xdr:rowOff>
                  </from>
                  <to>
                    <xdr:col>33</xdr:col>
                    <xdr:colOff>438150</xdr:colOff>
                    <xdr:row>14</xdr:row>
                    <xdr:rowOff>342900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32</xdr:col>
                    <xdr:colOff>133350</xdr:colOff>
                    <xdr:row>17</xdr:row>
                    <xdr:rowOff>57150</xdr:rowOff>
                  </from>
                  <to>
                    <xdr:col>33</xdr:col>
                    <xdr:colOff>323850</xdr:colOff>
                    <xdr:row>17</xdr:row>
                    <xdr:rowOff>419100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32</xdr:col>
                    <xdr:colOff>95250</xdr:colOff>
                    <xdr:row>19</xdr:row>
                    <xdr:rowOff>95250</xdr:rowOff>
                  </from>
                  <to>
                    <xdr:col>33</xdr:col>
                    <xdr:colOff>238125</xdr:colOff>
                    <xdr:row>19</xdr:row>
                    <xdr:rowOff>352425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32</xdr:col>
                    <xdr:colOff>133350</xdr:colOff>
                    <xdr:row>15</xdr:row>
                    <xdr:rowOff>19050</xdr:rowOff>
                  </from>
                  <to>
                    <xdr:col>33</xdr:col>
                    <xdr:colOff>438150</xdr:colOff>
                    <xdr:row>15</xdr:row>
                    <xdr:rowOff>342900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32</xdr:col>
                    <xdr:colOff>133350</xdr:colOff>
                    <xdr:row>16</xdr:row>
                    <xdr:rowOff>38100</xdr:rowOff>
                  </from>
                  <to>
                    <xdr:col>33</xdr:col>
                    <xdr:colOff>247650</xdr:colOff>
                    <xdr:row>16</xdr:row>
                    <xdr:rowOff>304800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32</xdr:col>
                    <xdr:colOff>123825</xdr:colOff>
                    <xdr:row>18</xdr:row>
                    <xdr:rowOff>104775</xdr:rowOff>
                  </from>
                  <to>
                    <xdr:col>33</xdr:col>
                    <xdr:colOff>247650</xdr:colOff>
                    <xdr:row>18</xdr:row>
                    <xdr:rowOff>381000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35</xdr:col>
                    <xdr:colOff>400050</xdr:colOff>
                    <xdr:row>25</xdr:row>
                    <xdr:rowOff>28575</xdr:rowOff>
                  </from>
                  <to>
                    <xdr:col>36</xdr:col>
                    <xdr:colOff>342900</xdr:colOff>
                    <xdr:row>26</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35</xdr:col>
                    <xdr:colOff>400050</xdr:colOff>
                    <xdr:row>26</xdr:row>
                    <xdr:rowOff>28575</xdr:rowOff>
                  </from>
                  <to>
                    <xdr:col>36</xdr:col>
                    <xdr:colOff>342900</xdr:colOff>
                    <xdr:row>27</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35</xdr:col>
                    <xdr:colOff>400050</xdr:colOff>
                    <xdr:row>27</xdr:row>
                    <xdr:rowOff>0</xdr:rowOff>
                  </from>
                  <to>
                    <xdr:col>36</xdr:col>
                    <xdr:colOff>342900</xdr:colOff>
                    <xdr:row>27</xdr:row>
                    <xdr:rowOff>304800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35</xdr:col>
                    <xdr:colOff>400050</xdr:colOff>
                    <xdr:row>27</xdr:row>
                    <xdr:rowOff>0</xdr:rowOff>
                  </from>
                  <to>
                    <xdr:col>36</xdr:col>
                    <xdr:colOff>342900</xdr:colOff>
                    <xdr:row>27</xdr:row>
                    <xdr:rowOff>304800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35</xdr:col>
                    <xdr:colOff>400050</xdr:colOff>
                    <xdr:row>28</xdr:row>
                    <xdr:rowOff>0</xdr:rowOff>
                  </from>
                  <to>
                    <xdr:col>36</xdr:col>
                    <xdr:colOff>342900</xdr:colOff>
                    <xdr:row>28</xdr:row>
                    <xdr:rowOff>304800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35</xdr:col>
                    <xdr:colOff>400050</xdr:colOff>
                    <xdr:row>29</xdr:row>
                    <xdr:rowOff>0</xdr:rowOff>
                  </from>
                  <to>
                    <xdr:col>36</xdr:col>
                    <xdr:colOff>342900</xdr:colOff>
                    <xdr:row>29</xdr:row>
                    <xdr:rowOff>304800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35</xdr:col>
                    <xdr:colOff>400050</xdr:colOff>
                    <xdr:row>30</xdr:row>
                    <xdr:rowOff>0</xdr:rowOff>
                  </from>
                  <to>
                    <xdr:col>36</xdr:col>
                    <xdr:colOff>342900</xdr:colOff>
                    <xdr:row>30</xdr:row>
                    <xdr:rowOff>304800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35</xdr:col>
                    <xdr:colOff>400050</xdr:colOff>
                    <xdr:row>31</xdr:row>
                    <xdr:rowOff>0</xdr:rowOff>
                  </from>
                  <to>
                    <xdr:col>36</xdr:col>
                    <xdr:colOff>342900</xdr:colOff>
                    <xdr:row>31</xdr:row>
                    <xdr:rowOff>304800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35</xdr:col>
                    <xdr:colOff>400050</xdr:colOff>
                    <xdr:row>32</xdr:row>
                    <xdr:rowOff>0</xdr:rowOff>
                  </from>
                  <to>
                    <xdr:col>36</xdr:col>
                    <xdr:colOff>342900</xdr:colOff>
                    <xdr:row>32</xdr:row>
                    <xdr:rowOff>304800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35</xdr:col>
                    <xdr:colOff>400050</xdr:colOff>
                    <xdr:row>33</xdr:row>
                    <xdr:rowOff>0</xdr:rowOff>
                  </from>
                  <to>
                    <xdr:col>36</xdr:col>
                    <xdr:colOff>342900</xdr:colOff>
                    <xdr:row>33</xdr:row>
                    <xdr:rowOff>304800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35</xdr:col>
                    <xdr:colOff>400050</xdr:colOff>
                    <xdr:row>34</xdr:row>
                    <xdr:rowOff>0</xdr:rowOff>
                  </from>
                  <to>
                    <xdr:col>36</xdr:col>
                    <xdr:colOff>342900</xdr:colOff>
                    <xdr:row>34</xdr:row>
                    <xdr:rowOff>304800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35</xdr:col>
                    <xdr:colOff>400050</xdr:colOff>
                    <xdr:row>37</xdr:row>
                    <xdr:rowOff>0</xdr:rowOff>
                  </from>
                  <to>
                    <xdr:col>36</xdr:col>
                    <xdr:colOff>342900</xdr:colOff>
                    <xdr:row>37</xdr:row>
                    <xdr:rowOff>304800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35</xdr:col>
                    <xdr:colOff>400050</xdr:colOff>
                    <xdr:row>35</xdr:row>
                    <xdr:rowOff>0</xdr:rowOff>
                  </from>
                  <to>
                    <xdr:col>36</xdr:col>
                    <xdr:colOff>342900</xdr:colOff>
                    <xdr:row>35</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35</xdr:col>
                    <xdr:colOff>400050</xdr:colOff>
                    <xdr:row>36</xdr:row>
                    <xdr:rowOff>0</xdr:rowOff>
                  </from>
                  <to>
                    <xdr:col>36</xdr:col>
                    <xdr:colOff>342900</xdr:colOff>
                    <xdr:row>36</xdr:row>
                    <xdr:rowOff>304800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35</xdr:col>
                    <xdr:colOff>200025</xdr:colOff>
                    <xdr:row>14</xdr:row>
                    <xdr:rowOff>19050</xdr:rowOff>
                  </from>
                  <to>
                    <xdr:col>36</xdr:col>
                    <xdr:colOff>371475</xdr:colOff>
                    <xdr:row>14</xdr:row>
                    <xdr:rowOff>342900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35</xdr:col>
                    <xdr:colOff>200025</xdr:colOff>
                    <xdr:row>17</xdr:row>
                    <xdr:rowOff>57150</xdr:rowOff>
                  </from>
                  <to>
                    <xdr:col>36</xdr:col>
                    <xdr:colOff>276225</xdr:colOff>
                    <xdr:row>17</xdr:row>
                    <xdr:rowOff>419100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35</xdr:col>
                    <xdr:colOff>190500</xdr:colOff>
                    <xdr:row>19</xdr:row>
                    <xdr:rowOff>95250</xdr:rowOff>
                  </from>
                  <to>
                    <xdr:col>36</xdr:col>
                    <xdr:colOff>295275</xdr:colOff>
                    <xdr:row>19</xdr:row>
                    <xdr:rowOff>381000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35</xdr:col>
                    <xdr:colOff>219075</xdr:colOff>
                    <xdr:row>15</xdr:row>
                    <xdr:rowOff>19050</xdr:rowOff>
                  </from>
                  <to>
                    <xdr:col>36</xdr:col>
                    <xdr:colOff>390525</xdr:colOff>
                    <xdr:row>15</xdr:row>
                    <xdr:rowOff>342900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35</xdr:col>
                    <xdr:colOff>200025</xdr:colOff>
                    <xdr:row>16</xdr:row>
                    <xdr:rowOff>47625</xdr:rowOff>
                  </from>
                  <to>
                    <xdr:col>36</xdr:col>
                    <xdr:colOff>238125</xdr:colOff>
                    <xdr:row>16</xdr:row>
                    <xdr:rowOff>314325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35</xdr:col>
                    <xdr:colOff>209550</xdr:colOff>
                    <xdr:row>18</xdr:row>
                    <xdr:rowOff>95250</xdr:rowOff>
                  </from>
                  <to>
                    <xdr:col>36</xdr:col>
                    <xdr:colOff>257175</xdr:colOff>
                    <xdr:row>18</xdr:row>
                    <xdr:rowOff>371475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38</xdr:col>
                    <xdr:colOff>133350</xdr:colOff>
                    <xdr:row>14</xdr:row>
                    <xdr:rowOff>19050</xdr:rowOff>
                  </from>
                  <to>
                    <xdr:col>39</xdr:col>
                    <xdr:colOff>371475</xdr:colOff>
                    <xdr:row>14</xdr:row>
                    <xdr:rowOff>342900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38</xdr:col>
                    <xdr:colOff>133350</xdr:colOff>
                    <xdr:row>17</xdr:row>
                    <xdr:rowOff>57150</xdr:rowOff>
                  </from>
                  <to>
                    <xdr:col>39</xdr:col>
                    <xdr:colOff>295275</xdr:colOff>
                    <xdr:row>17</xdr:row>
                    <xdr:rowOff>419100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38</xdr:col>
                    <xdr:colOff>142875</xdr:colOff>
                    <xdr:row>19</xdr:row>
                    <xdr:rowOff>57150</xdr:rowOff>
                  </from>
                  <to>
                    <xdr:col>39</xdr:col>
                    <xdr:colOff>238125</xdr:colOff>
                    <xdr:row>19</xdr:row>
                    <xdr:rowOff>390525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38</xdr:col>
                    <xdr:colOff>133350</xdr:colOff>
                    <xdr:row>15</xdr:row>
                    <xdr:rowOff>19050</xdr:rowOff>
                  </from>
                  <to>
                    <xdr:col>39</xdr:col>
                    <xdr:colOff>371475</xdr:colOff>
                    <xdr:row>15</xdr:row>
                    <xdr:rowOff>342900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38</xdr:col>
                    <xdr:colOff>133350</xdr:colOff>
                    <xdr:row>16</xdr:row>
                    <xdr:rowOff>38100</xdr:rowOff>
                  </from>
                  <to>
                    <xdr:col>39</xdr:col>
                    <xdr:colOff>238125</xdr:colOff>
                    <xdr:row>16</xdr:row>
                    <xdr:rowOff>304800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38</xdr:col>
                    <xdr:colOff>123825</xdr:colOff>
                    <xdr:row>18</xdr:row>
                    <xdr:rowOff>104775</xdr:rowOff>
                  </from>
                  <to>
                    <xdr:col>39</xdr:col>
                    <xdr:colOff>238125</xdr:colOff>
                    <xdr:row>18</xdr:row>
                    <xdr:rowOff>381000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32</xdr:col>
                    <xdr:colOff>76200</xdr:colOff>
                    <xdr:row>20</xdr:row>
                    <xdr:rowOff>133350</xdr:rowOff>
                  </from>
                  <to>
                    <xdr:col>33</xdr:col>
                    <xdr:colOff>219075</xdr:colOff>
                    <xdr:row>20</xdr:row>
                    <xdr:rowOff>390525</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35</xdr:col>
                    <xdr:colOff>190500</xdr:colOff>
                    <xdr:row>20</xdr:row>
                    <xdr:rowOff>57150</xdr:rowOff>
                  </from>
                  <to>
                    <xdr:col>36</xdr:col>
                    <xdr:colOff>219075</xdr:colOff>
                    <xdr:row>20</xdr:row>
                    <xdr:rowOff>390525</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38</xdr:col>
                    <xdr:colOff>133350</xdr:colOff>
                    <xdr:row>20</xdr:row>
                    <xdr:rowOff>133350</xdr:rowOff>
                  </from>
                  <to>
                    <xdr:col>39</xdr:col>
                    <xdr:colOff>228600</xdr:colOff>
                    <xdr:row>20</xdr:row>
                    <xdr:rowOff>390525</xdr:rowOff>
                  </to>
                </anchor>
              </controlPr>
            </control>
          </mc:Choice>
        </mc:AlternateContent>
      </controls>
    </mc:Choice>
  </mc:AlternateContent>
  <tableParts count="5">
    <tablePart r:id="rId39"/>
    <tablePart r:id="rId40"/>
    <tablePart r:id="rId41"/>
    <tablePart r:id="rId42"/>
    <tablePart r:id="rId4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BE67-F2A2-477A-8C4B-0233764C3883}">
  <dimension ref="A1:AK36"/>
  <sheetViews>
    <sheetView showZeros="0" topLeftCell="F1" zoomScale="90" zoomScaleNormal="90" workbookViewId="0">
      <selection activeCell="AB1" sqref="AB1:AF1"/>
    </sheetView>
    <sheetView topLeftCell="B1" workbookViewId="1">
      <selection activeCell="E2" sqref="E2:AA2"/>
    </sheetView>
  </sheetViews>
  <sheetFormatPr defaultColWidth="0" defaultRowHeight="12.75" customHeight="1" zeroHeight="1" x14ac:dyDescent="0.2"/>
  <cols>
    <col min="1" max="4" width="7.7109375" style="12" customWidth="1"/>
    <col min="5" max="5" width="3.28515625" style="12" customWidth="1"/>
    <col min="6" max="6" width="3.85546875" style="12" customWidth="1"/>
    <col min="7" max="8" width="3.7109375" style="12" customWidth="1"/>
    <col min="9" max="11" width="3.85546875" style="12" customWidth="1"/>
    <col min="12" max="12" width="7.5703125" style="12" customWidth="1"/>
    <col min="13" max="13" width="4.42578125" style="12" customWidth="1"/>
    <col min="14" max="14" width="3.85546875" style="12" customWidth="1"/>
    <col min="15" max="15" width="15.5703125" style="12" customWidth="1"/>
    <col min="16" max="16" width="5.140625" style="12" customWidth="1"/>
    <col min="17" max="17" width="5.7109375" style="12" customWidth="1"/>
    <col min="18" max="18" width="4.5703125" style="12" customWidth="1"/>
    <col min="19" max="19" width="7.28515625" style="12" customWidth="1"/>
    <col min="20" max="20" width="6.42578125" style="12" customWidth="1"/>
    <col min="21" max="21" width="7.28515625" style="12" customWidth="1"/>
    <col min="22" max="22" width="9.140625" style="12" customWidth="1"/>
    <col min="23" max="23" width="6.85546875" style="12" customWidth="1"/>
    <col min="24" max="25" width="5.85546875" style="12" customWidth="1"/>
    <col min="26" max="26" width="5.140625" style="12" customWidth="1"/>
    <col min="27" max="27" width="7.7109375" style="12" customWidth="1"/>
    <col min="28" max="28" width="4.42578125" style="12" customWidth="1"/>
    <col min="29" max="29" width="2.5703125" style="12" customWidth="1"/>
    <col min="30" max="30" width="5.85546875" style="12" customWidth="1"/>
    <col min="31" max="31" width="4.7109375" style="12" customWidth="1"/>
    <col min="32" max="32" width="5.42578125" style="12" customWidth="1"/>
    <col min="33" max="33" width="6" style="26" customWidth="1"/>
    <col min="34" max="34" width="28.140625" style="12" customWidth="1"/>
    <col min="35" max="35" width="11.42578125" style="12" customWidth="1"/>
    <col min="36" max="36" width="11.42578125" style="26" customWidth="1"/>
    <col min="37" max="37" width="0" style="12" hidden="1" customWidth="1"/>
    <col min="38" max="16384" width="11.42578125" style="12" hidden="1"/>
  </cols>
  <sheetData>
    <row r="1" spans="1:36" s="11" customFormat="1" ht="14.25" customHeight="1" x14ac:dyDescent="0.2">
      <c r="A1" s="306"/>
      <c r="B1" s="306"/>
      <c r="C1" s="306"/>
      <c r="D1" s="306"/>
      <c r="E1" s="307" t="s">
        <v>99</v>
      </c>
      <c r="F1" s="307"/>
      <c r="G1" s="307"/>
      <c r="H1" s="307"/>
      <c r="I1" s="307"/>
      <c r="J1" s="307"/>
      <c r="K1" s="307"/>
      <c r="L1" s="307"/>
      <c r="M1" s="307"/>
      <c r="N1" s="307"/>
      <c r="O1" s="307"/>
      <c r="P1" s="307"/>
      <c r="Q1" s="307"/>
      <c r="R1" s="307"/>
      <c r="S1" s="307"/>
      <c r="T1" s="307"/>
      <c r="U1" s="307"/>
      <c r="V1" s="307"/>
      <c r="W1" s="307"/>
      <c r="X1" s="307"/>
      <c r="Y1" s="307"/>
      <c r="Z1" s="307"/>
      <c r="AA1" s="307"/>
      <c r="AB1" s="308" t="s">
        <v>1</v>
      </c>
      <c r="AC1" s="308"/>
      <c r="AD1" s="308"/>
      <c r="AE1" s="308"/>
      <c r="AF1" s="308"/>
      <c r="AG1" s="25"/>
      <c r="AH1" s="25"/>
      <c r="AI1" s="25"/>
      <c r="AJ1" s="25"/>
    </row>
    <row r="2" spans="1:36" s="11" customFormat="1" ht="14.25" customHeight="1" x14ac:dyDescent="0.2">
      <c r="A2" s="306"/>
      <c r="B2" s="306"/>
      <c r="C2" s="306"/>
      <c r="D2" s="306"/>
      <c r="E2" s="318" t="s">
        <v>0</v>
      </c>
      <c r="F2" s="319"/>
      <c r="G2" s="319"/>
      <c r="H2" s="319"/>
      <c r="I2" s="319"/>
      <c r="J2" s="319"/>
      <c r="K2" s="319"/>
      <c r="L2" s="319"/>
      <c r="M2" s="319"/>
      <c r="N2" s="319"/>
      <c r="O2" s="319"/>
      <c r="P2" s="319"/>
      <c r="Q2" s="319"/>
      <c r="R2" s="319"/>
      <c r="S2" s="319"/>
      <c r="T2" s="319"/>
      <c r="U2" s="319"/>
      <c r="V2" s="319"/>
      <c r="W2" s="319"/>
      <c r="X2" s="319"/>
      <c r="Y2" s="319"/>
      <c r="Z2" s="319"/>
      <c r="AA2" s="320"/>
      <c r="AB2" s="308" t="s">
        <v>7</v>
      </c>
      <c r="AC2" s="308"/>
      <c r="AD2" s="308"/>
      <c r="AE2" s="308"/>
      <c r="AF2" s="308"/>
      <c r="AG2" s="25"/>
      <c r="AH2" s="25"/>
      <c r="AI2" s="25"/>
      <c r="AJ2" s="25"/>
    </row>
    <row r="3" spans="1:36" s="11" customFormat="1" ht="14.25" customHeight="1" x14ac:dyDescent="0.2">
      <c r="A3" s="306"/>
      <c r="B3" s="306"/>
      <c r="C3" s="306"/>
      <c r="D3" s="306"/>
      <c r="E3" s="318" t="s">
        <v>100</v>
      </c>
      <c r="F3" s="319"/>
      <c r="G3" s="319"/>
      <c r="H3" s="319"/>
      <c r="I3" s="319"/>
      <c r="J3" s="319"/>
      <c r="K3" s="319"/>
      <c r="L3" s="319"/>
      <c r="M3" s="319"/>
      <c r="N3" s="319"/>
      <c r="O3" s="319"/>
      <c r="P3" s="319"/>
      <c r="Q3" s="319"/>
      <c r="R3" s="319"/>
      <c r="S3" s="319"/>
      <c r="T3" s="319"/>
      <c r="U3" s="319"/>
      <c r="V3" s="319"/>
      <c r="W3" s="319"/>
      <c r="X3" s="319"/>
      <c r="Y3" s="319"/>
      <c r="Z3" s="319"/>
      <c r="AA3" s="320"/>
      <c r="AB3" s="308" t="s">
        <v>13</v>
      </c>
      <c r="AC3" s="308"/>
      <c r="AD3" s="308"/>
      <c r="AE3" s="308"/>
      <c r="AF3" s="308"/>
      <c r="AG3" s="25"/>
      <c r="AH3" s="25"/>
      <c r="AI3" s="25"/>
      <c r="AJ3" s="25"/>
    </row>
    <row r="4" spans="1:36" ht="6.75" customHeight="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H4" s="26"/>
      <c r="AI4" s="26"/>
    </row>
    <row r="5" spans="1:36" ht="16.5" customHeight="1" x14ac:dyDescent="0.2">
      <c r="A5" s="13" t="s">
        <v>101</v>
      </c>
      <c r="B5" s="309"/>
      <c r="C5" s="310"/>
      <c r="D5" s="311"/>
      <c r="E5" s="27"/>
      <c r="F5" s="27"/>
      <c r="G5" s="27"/>
      <c r="H5" s="27"/>
      <c r="I5" s="26"/>
      <c r="J5" s="26"/>
      <c r="K5" s="26"/>
      <c r="L5" s="312" t="s">
        <v>102</v>
      </c>
      <c r="M5" s="312"/>
      <c r="N5" s="312"/>
      <c r="O5" s="312"/>
      <c r="P5" s="314">
        <f>'CC-002 Supplier Selection'!K5</f>
        <v>0</v>
      </c>
      <c r="Q5" s="314"/>
      <c r="R5" s="314"/>
      <c r="S5" s="314"/>
      <c r="T5" s="314"/>
      <c r="U5" s="314"/>
      <c r="V5" s="316">
        <f>'CC-002 Supplier Selection'!K6</f>
        <v>0</v>
      </c>
      <c r="W5" s="316"/>
      <c r="X5" s="316"/>
      <c r="Y5" s="316"/>
      <c r="Z5" s="316"/>
      <c r="AA5" s="316">
        <f>'CC-002 Supplier Selection'!K7</f>
        <v>0</v>
      </c>
      <c r="AB5" s="316"/>
      <c r="AC5" s="316"/>
      <c r="AD5" s="316"/>
      <c r="AE5" s="316"/>
      <c r="AF5" s="316"/>
      <c r="AH5" s="26"/>
      <c r="AI5" s="26"/>
    </row>
    <row r="6" spans="1:36" ht="9.75" customHeight="1" x14ac:dyDescent="0.2">
      <c r="A6" s="28"/>
      <c r="B6" s="28"/>
      <c r="C6" s="28"/>
      <c r="D6" s="28"/>
      <c r="E6" s="28"/>
      <c r="F6" s="26"/>
      <c r="G6" s="26"/>
      <c r="H6" s="26"/>
      <c r="I6" s="29"/>
      <c r="J6" s="29"/>
      <c r="K6" s="29"/>
      <c r="L6" s="313"/>
      <c r="M6" s="313"/>
      <c r="N6" s="313"/>
      <c r="O6" s="313"/>
      <c r="P6" s="315"/>
      <c r="Q6" s="315"/>
      <c r="R6" s="315"/>
      <c r="S6" s="315"/>
      <c r="T6" s="315"/>
      <c r="U6" s="315"/>
      <c r="V6" s="317"/>
      <c r="W6" s="317"/>
      <c r="X6" s="317"/>
      <c r="Y6" s="317"/>
      <c r="Z6" s="317"/>
      <c r="AA6" s="317"/>
      <c r="AB6" s="317"/>
      <c r="AC6" s="317"/>
      <c r="AD6" s="317"/>
      <c r="AE6" s="317"/>
      <c r="AF6" s="317"/>
      <c r="AH6" s="26"/>
      <c r="AI6" s="26"/>
    </row>
    <row r="7" spans="1:36" s="14" customFormat="1" ht="13.5" customHeight="1" x14ac:dyDescent="0.2">
      <c r="A7" s="321" t="s">
        <v>103</v>
      </c>
      <c r="B7" s="321"/>
      <c r="C7" s="321"/>
      <c r="D7" s="321"/>
      <c r="E7" s="321"/>
      <c r="F7" s="331" t="s">
        <v>104</v>
      </c>
      <c r="G7" s="332"/>
      <c r="H7" s="333"/>
      <c r="I7" s="331" t="s">
        <v>105</v>
      </c>
      <c r="J7" s="332"/>
      <c r="K7" s="333"/>
      <c r="L7" s="321" t="s">
        <v>106</v>
      </c>
      <c r="M7" s="321"/>
      <c r="N7" s="321"/>
      <c r="O7" s="24" t="s">
        <v>107</v>
      </c>
      <c r="P7" s="321" t="s">
        <v>106</v>
      </c>
      <c r="Q7" s="321"/>
      <c r="R7" s="321"/>
      <c r="S7" s="321" t="s">
        <v>107</v>
      </c>
      <c r="T7" s="321"/>
      <c r="U7" s="321"/>
      <c r="V7" s="321" t="s">
        <v>106</v>
      </c>
      <c r="W7" s="321"/>
      <c r="X7" s="321" t="s">
        <v>107</v>
      </c>
      <c r="Y7" s="321"/>
      <c r="Z7" s="321"/>
      <c r="AA7" s="321" t="s">
        <v>106</v>
      </c>
      <c r="AB7" s="321"/>
      <c r="AC7" s="321"/>
      <c r="AD7" s="321" t="s">
        <v>107</v>
      </c>
      <c r="AE7" s="321"/>
      <c r="AF7" s="321"/>
      <c r="AG7" s="27"/>
      <c r="AH7" s="27"/>
      <c r="AI7" s="27"/>
      <c r="AJ7" s="27"/>
    </row>
    <row r="8" spans="1:36" ht="27" customHeight="1" x14ac:dyDescent="0.2">
      <c r="A8" s="322"/>
      <c r="B8" s="323"/>
      <c r="C8" s="323"/>
      <c r="D8" s="323"/>
      <c r="E8" s="324"/>
      <c r="F8" s="325"/>
      <c r="G8" s="326"/>
      <c r="H8" s="327"/>
      <c r="I8" s="325"/>
      <c r="J8" s="326"/>
      <c r="K8" s="327"/>
      <c r="L8" s="328"/>
      <c r="M8" s="328"/>
      <c r="N8" s="328"/>
      <c r="O8" s="30">
        <f>+F8*L8</f>
        <v>0</v>
      </c>
      <c r="P8" s="329"/>
      <c r="Q8" s="329"/>
      <c r="R8" s="329"/>
      <c r="S8" s="330">
        <f>+F8*P8</f>
        <v>0</v>
      </c>
      <c r="T8" s="330"/>
      <c r="U8" s="330"/>
      <c r="V8" s="329"/>
      <c r="W8" s="329"/>
      <c r="X8" s="330">
        <f>+F8*V8</f>
        <v>0</v>
      </c>
      <c r="Y8" s="330"/>
      <c r="Z8" s="330"/>
      <c r="AA8" s="329"/>
      <c r="AB8" s="329"/>
      <c r="AC8" s="329"/>
      <c r="AD8" s="330">
        <f>+F8*AA8</f>
        <v>0</v>
      </c>
      <c r="AE8" s="330"/>
      <c r="AF8" s="330"/>
      <c r="AH8" s="26"/>
      <c r="AI8" s="26"/>
    </row>
    <row r="9" spans="1:36" ht="20.25" customHeight="1" x14ac:dyDescent="0.2">
      <c r="A9" s="335"/>
      <c r="B9" s="336"/>
      <c r="C9" s="336"/>
      <c r="D9" s="336"/>
      <c r="E9" s="337"/>
      <c r="F9" s="338"/>
      <c r="G9" s="339"/>
      <c r="H9" s="340"/>
      <c r="I9" s="338"/>
      <c r="J9" s="339"/>
      <c r="K9" s="340"/>
      <c r="L9" s="341"/>
      <c r="M9" s="341"/>
      <c r="N9" s="341"/>
      <c r="O9" s="31">
        <f>+F9*L9</f>
        <v>0</v>
      </c>
      <c r="P9" s="342"/>
      <c r="Q9" s="342"/>
      <c r="R9" s="342"/>
      <c r="S9" s="334">
        <f>+F9*P9</f>
        <v>0</v>
      </c>
      <c r="T9" s="334"/>
      <c r="U9" s="334"/>
      <c r="V9" s="342"/>
      <c r="W9" s="342"/>
      <c r="X9" s="334">
        <f>+F9*V9</f>
        <v>0</v>
      </c>
      <c r="Y9" s="334"/>
      <c r="Z9" s="334"/>
      <c r="AA9" s="342"/>
      <c r="AB9" s="342"/>
      <c r="AC9" s="342"/>
      <c r="AD9" s="334">
        <f>+F9*AA9</f>
        <v>0</v>
      </c>
      <c r="AE9" s="334"/>
      <c r="AF9" s="334"/>
      <c r="AH9" s="26"/>
      <c r="AI9" s="26"/>
    </row>
    <row r="10" spans="1:36" ht="20.25" customHeight="1" x14ac:dyDescent="0.2">
      <c r="A10" s="335"/>
      <c r="B10" s="336"/>
      <c r="C10" s="336"/>
      <c r="D10" s="336"/>
      <c r="E10" s="337"/>
      <c r="F10" s="338"/>
      <c r="G10" s="339"/>
      <c r="H10" s="340"/>
      <c r="I10" s="338"/>
      <c r="J10" s="339"/>
      <c r="K10" s="340"/>
      <c r="L10" s="341"/>
      <c r="M10" s="341"/>
      <c r="N10" s="341"/>
      <c r="O10" s="31">
        <f>+F10*L10</f>
        <v>0</v>
      </c>
      <c r="P10" s="342"/>
      <c r="Q10" s="342"/>
      <c r="R10" s="342"/>
      <c r="S10" s="334">
        <f>+F10*P10</f>
        <v>0</v>
      </c>
      <c r="T10" s="334"/>
      <c r="U10" s="334"/>
      <c r="V10" s="342"/>
      <c r="W10" s="342"/>
      <c r="X10" s="334">
        <f>+F10*V10</f>
        <v>0</v>
      </c>
      <c r="Y10" s="334"/>
      <c r="Z10" s="334"/>
      <c r="AA10" s="342"/>
      <c r="AB10" s="342"/>
      <c r="AC10" s="342"/>
      <c r="AD10" s="334">
        <f>+F10*AA10</f>
        <v>0</v>
      </c>
      <c r="AE10" s="334"/>
      <c r="AF10" s="334"/>
      <c r="AH10" s="26"/>
      <c r="AI10" s="26"/>
    </row>
    <row r="11" spans="1:36" ht="20.25" customHeight="1" x14ac:dyDescent="0.2">
      <c r="A11" s="343"/>
      <c r="B11" s="344"/>
      <c r="C11" s="344"/>
      <c r="D11" s="344"/>
      <c r="E11" s="345"/>
      <c r="F11" s="346"/>
      <c r="G11" s="347"/>
      <c r="H11" s="348"/>
      <c r="I11" s="346"/>
      <c r="J11" s="347"/>
      <c r="K11" s="348"/>
      <c r="L11" s="349"/>
      <c r="M11" s="349"/>
      <c r="N11" s="349"/>
      <c r="O11" s="32">
        <f>+F11*L11</f>
        <v>0</v>
      </c>
      <c r="P11" s="350"/>
      <c r="Q11" s="350"/>
      <c r="R11" s="350"/>
      <c r="S11" s="351">
        <f>+F11*P11</f>
        <v>0</v>
      </c>
      <c r="T11" s="351"/>
      <c r="U11" s="351"/>
      <c r="V11" s="350"/>
      <c r="W11" s="350"/>
      <c r="X11" s="351">
        <f>+F11*V11</f>
        <v>0</v>
      </c>
      <c r="Y11" s="351"/>
      <c r="Z11" s="351"/>
      <c r="AA11" s="350"/>
      <c r="AB11" s="350"/>
      <c r="AC11" s="350"/>
      <c r="AD11" s="351">
        <f>+F11*AA11</f>
        <v>0</v>
      </c>
      <c r="AE11" s="351"/>
      <c r="AF11" s="351"/>
      <c r="AH11" s="26"/>
      <c r="AI11" s="26"/>
    </row>
    <row r="12" spans="1:36" ht="19.5" customHeight="1" x14ac:dyDescent="0.2">
      <c r="A12" s="33"/>
      <c r="B12" s="33"/>
      <c r="C12" s="33"/>
      <c r="D12" s="33"/>
      <c r="E12" s="33"/>
      <c r="F12" s="33"/>
      <c r="G12" s="33"/>
      <c r="H12" s="352" t="s">
        <v>108</v>
      </c>
      <c r="I12" s="352"/>
      <c r="J12" s="352"/>
      <c r="K12" s="353"/>
      <c r="L12" s="354"/>
      <c r="M12" s="354"/>
      <c r="N12" s="354"/>
      <c r="O12" s="34">
        <f>SUM(O8:O11)</f>
        <v>0</v>
      </c>
      <c r="P12" s="355"/>
      <c r="Q12" s="355"/>
      <c r="R12" s="355"/>
      <c r="S12" s="330">
        <f>SUM(S8:S11)</f>
        <v>0</v>
      </c>
      <c r="T12" s="330"/>
      <c r="U12" s="330"/>
      <c r="V12" s="355"/>
      <c r="W12" s="355"/>
      <c r="X12" s="330">
        <f>SUM(X8:Z11)</f>
        <v>0</v>
      </c>
      <c r="Y12" s="330"/>
      <c r="Z12" s="330"/>
      <c r="AA12" s="355"/>
      <c r="AB12" s="355"/>
      <c r="AC12" s="355"/>
      <c r="AD12" s="330">
        <f>SUM(AD8:AD11)</f>
        <v>0</v>
      </c>
      <c r="AE12" s="330"/>
      <c r="AF12" s="330"/>
      <c r="AH12" s="26"/>
      <c r="AI12" s="26"/>
    </row>
    <row r="13" spans="1:36" ht="19.5" customHeight="1" x14ac:dyDescent="0.2">
      <c r="A13" s="35"/>
      <c r="B13" s="35"/>
      <c r="C13" s="35"/>
      <c r="D13" s="35"/>
      <c r="E13" s="35"/>
      <c r="F13" s="35"/>
      <c r="G13" s="35"/>
      <c r="H13" s="356" t="s">
        <v>109</v>
      </c>
      <c r="I13" s="356"/>
      <c r="J13" s="356"/>
      <c r="K13" s="357"/>
      <c r="L13" s="358" t="str">
        <f>IF(O13=0,"",O12/O13)</f>
        <v/>
      </c>
      <c r="M13" s="358"/>
      <c r="N13" s="358"/>
      <c r="O13" s="36">
        <f>+O12/(1+L14+L15)</f>
        <v>0</v>
      </c>
      <c r="P13" s="358" t="str">
        <f>IF(S13=0,"",S12/S13)</f>
        <v/>
      </c>
      <c r="Q13" s="358"/>
      <c r="R13" s="358"/>
      <c r="S13" s="359">
        <f>+S12/(1+R14+R15)</f>
        <v>0</v>
      </c>
      <c r="T13" s="359">
        <f>+T12/(1+S14+S15)</f>
        <v>0</v>
      </c>
      <c r="U13" s="359">
        <f>+U12/(1+T14+T15)</f>
        <v>0</v>
      </c>
      <c r="V13" s="358" t="str">
        <f>IF(X13=0,"",X12/X13)</f>
        <v/>
      </c>
      <c r="W13" s="358"/>
      <c r="X13" s="359">
        <f>+X12/(1+W14+W15)</f>
        <v>0</v>
      </c>
      <c r="Y13" s="359">
        <f>+Y12/(1+X14+X15)</f>
        <v>0</v>
      </c>
      <c r="Z13" s="359">
        <f>+Z12/(1+Y14+Y15)</f>
        <v>0</v>
      </c>
      <c r="AA13" s="360" t="str">
        <f>IF(AD13=0,"",AD12/AD13)</f>
        <v/>
      </c>
      <c r="AB13" s="360"/>
      <c r="AC13" s="360"/>
      <c r="AD13" s="359">
        <f>+AD12/(1+AA14+AA15)</f>
        <v>0</v>
      </c>
      <c r="AE13" s="359"/>
      <c r="AF13" s="359"/>
      <c r="AH13" s="26"/>
      <c r="AI13" s="26"/>
    </row>
    <row r="14" spans="1:36" ht="19.5" customHeight="1" x14ac:dyDescent="0.2">
      <c r="A14" s="35"/>
      <c r="B14" s="35"/>
      <c r="C14" s="35"/>
      <c r="D14" s="35"/>
      <c r="E14" s="356" t="s">
        <v>110</v>
      </c>
      <c r="F14" s="356"/>
      <c r="G14" s="356"/>
      <c r="H14" s="356"/>
      <c r="I14" s="356"/>
      <c r="J14" s="356"/>
      <c r="K14" s="357"/>
      <c r="L14" s="361">
        <v>0</v>
      </c>
      <c r="M14" s="361"/>
      <c r="N14" s="361"/>
      <c r="O14" s="36">
        <f>+ROUND(O13*L14,0)</f>
        <v>0</v>
      </c>
      <c r="P14" s="362">
        <v>0</v>
      </c>
      <c r="Q14" s="362"/>
      <c r="R14" s="362"/>
      <c r="S14" s="359">
        <f>+ROUND(S13*R14,0)</f>
        <v>0</v>
      </c>
      <c r="T14" s="359">
        <f>+ROUND(T13*S14,0)</f>
        <v>0</v>
      </c>
      <c r="U14" s="359">
        <f>+ROUND(U13*T14,0)</f>
        <v>0</v>
      </c>
      <c r="V14" s="362">
        <v>0</v>
      </c>
      <c r="W14" s="362"/>
      <c r="X14" s="359">
        <f>+ROUND(X13*W14,0)</f>
        <v>0</v>
      </c>
      <c r="Y14" s="359">
        <f>+ROUND(Y13*X14,0)</f>
        <v>0</v>
      </c>
      <c r="Z14" s="359">
        <f>+ROUND(Z13*Y14,0)</f>
        <v>0</v>
      </c>
      <c r="AA14" s="362">
        <v>0</v>
      </c>
      <c r="AB14" s="362"/>
      <c r="AC14" s="362"/>
      <c r="AD14" s="359">
        <f>+ROUND(AD13*AC14,0)</f>
        <v>0</v>
      </c>
      <c r="AE14" s="359"/>
      <c r="AF14" s="359"/>
      <c r="AH14" s="26"/>
      <c r="AI14" s="26"/>
    </row>
    <row r="15" spans="1:36" ht="19.5" customHeight="1" x14ac:dyDescent="0.2">
      <c r="A15" s="35"/>
      <c r="B15" s="35"/>
      <c r="C15" s="35"/>
      <c r="D15" s="35"/>
      <c r="E15" s="35"/>
      <c r="F15" s="35"/>
      <c r="G15" s="35"/>
      <c r="H15" s="356" t="s">
        <v>111</v>
      </c>
      <c r="I15" s="356"/>
      <c r="J15" s="356"/>
      <c r="K15" s="357"/>
      <c r="L15" s="361">
        <v>0</v>
      </c>
      <c r="M15" s="361"/>
      <c r="N15" s="361"/>
      <c r="O15" s="36">
        <f>+ROUND(O13*L15,0)</f>
        <v>0</v>
      </c>
      <c r="P15" s="362">
        <v>0</v>
      </c>
      <c r="Q15" s="362"/>
      <c r="R15" s="362"/>
      <c r="S15" s="359">
        <f>+ROUND(S13*R15,0)</f>
        <v>0</v>
      </c>
      <c r="T15" s="359">
        <f>+ROUND(T13*S15,0)</f>
        <v>0</v>
      </c>
      <c r="U15" s="359">
        <f>+ROUND(U13*T15,0)</f>
        <v>0</v>
      </c>
      <c r="V15" s="362">
        <v>0</v>
      </c>
      <c r="W15" s="362"/>
      <c r="X15" s="359">
        <f>+ROUND(X13*W15,0)</f>
        <v>0</v>
      </c>
      <c r="Y15" s="359">
        <f>+ROUND(Y13*X15,0)</f>
        <v>0</v>
      </c>
      <c r="Z15" s="359">
        <f>+ROUND(Z13*Y15,0)</f>
        <v>0</v>
      </c>
      <c r="AA15" s="362">
        <v>0</v>
      </c>
      <c r="AB15" s="362"/>
      <c r="AC15" s="362"/>
      <c r="AD15" s="359">
        <f>+ROUND(AD13*AC15,0)</f>
        <v>0</v>
      </c>
      <c r="AE15" s="359"/>
      <c r="AF15" s="359"/>
      <c r="AH15" s="26"/>
      <c r="AI15" s="26"/>
    </row>
    <row r="16" spans="1:36" ht="19.5" customHeight="1" x14ac:dyDescent="0.2">
      <c r="A16" s="35"/>
      <c r="B16" s="35"/>
      <c r="C16" s="35"/>
      <c r="D16" s="35"/>
      <c r="E16" s="35"/>
      <c r="F16" s="35"/>
      <c r="G16" s="35"/>
      <c r="H16" s="356" t="s">
        <v>112</v>
      </c>
      <c r="I16" s="356"/>
      <c r="J16" s="356"/>
      <c r="K16" s="357"/>
      <c r="L16" s="361">
        <v>0.19</v>
      </c>
      <c r="M16" s="361"/>
      <c r="N16" s="361"/>
      <c r="O16" s="36">
        <f>+O12*19%</f>
        <v>0</v>
      </c>
      <c r="P16" s="361">
        <v>0.19</v>
      </c>
      <c r="Q16" s="361"/>
      <c r="R16" s="361"/>
      <c r="S16" s="359">
        <f>+S12*19%</f>
        <v>0</v>
      </c>
      <c r="T16" s="359">
        <f>+T12*19%</f>
        <v>0</v>
      </c>
      <c r="U16" s="359">
        <f>+U12*19%</f>
        <v>0</v>
      </c>
      <c r="V16" s="362">
        <v>0.19</v>
      </c>
      <c r="W16" s="362"/>
      <c r="X16" s="359">
        <f>+X12*19%</f>
        <v>0</v>
      </c>
      <c r="Y16" s="359"/>
      <c r="Z16" s="359"/>
      <c r="AA16" s="362">
        <v>0</v>
      </c>
      <c r="AB16" s="362"/>
      <c r="AC16" s="362"/>
      <c r="AD16" s="359">
        <f>+AD12*19%</f>
        <v>0</v>
      </c>
      <c r="AE16" s="359"/>
      <c r="AF16" s="359"/>
      <c r="AH16" s="26"/>
      <c r="AI16" s="26"/>
    </row>
    <row r="17" spans="1:37" ht="19.5" customHeight="1" x14ac:dyDescent="0.2">
      <c r="A17" s="35"/>
      <c r="B17" s="35"/>
      <c r="C17" s="35"/>
      <c r="D17" s="35"/>
      <c r="E17" s="35"/>
      <c r="F17" s="35"/>
      <c r="G17" s="35"/>
      <c r="H17" s="356" t="s">
        <v>113</v>
      </c>
      <c r="I17" s="356"/>
      <c r="J17" s="356"/>
      <c r="K17" s="357"/>
      <c r="L17" s="363"/>
      <c r="M17" s="363"/>
      <c r="N17" s="363"/>
      <c r="O17" s="54">
        <f>+O12+O16</f>
        <v>0</v>
      </c>
      <c r="P17" s="363"/>
      <c r="Q17" s="363"/>
      <c r="R17" s="363"/>
      <c r="S17" s="364">
        <f>+S12+S16</f>
        <v>0</v>
      </c>
      <c r="T17" s="364">
        <f>+T12+T16</f>
        <v>0</v>
      </c>
      <c r="U17" s="364">
        <f>+U12+U16</f>
        <v>0</v>
      </c>
      <c r="V17" s="390"/>
      <c r="W17" s="390"/>
      <c r="X17" s="364">
        <f>+X12+X16</f>
        <v>0</v>
      </c>
      <c r="Y17" s="364">
        <f>+Y12+Y16</f>
        <v>0</v>
      </c>
      <c r="Z17" s="364">
        <f>+Z12+Z16</f>
        <v>0</v>
      </c>
      <c r="AA17" s="363"/>
      <c r="AB17" s="363"/>
      <c r="AC17" s="363"/>
      <c r="AD17" s="364">
        <f>+AD16+AD12</f>
        <v>0</v>
      </c>
      <c r="AE17" s="364"/>
      <c r="AF17" s="364"/>
      <c r="AH17" s="26"/>
      <c r="AI17" s="26"/>
    </row>
    <row r="18" spans="1:37" ht="9" customHeight="1" x14ac:dyDescent="0.2">
      <c r="A18" s="26"/>
      <c r="B18" s="26"/>
      <c r="C18" s="26"/>
      <c r="D18" s="26"/>
      <c r="E18" s="26"/>
      <c r="F18" s="26"/>
      <c r="G18" s="26"/>
      <c r="H18" s="26"/>
      <c r="I18" s="26"/>
      <c r="J18" s="26"/>
      <c r="K18" s="26"/>
      <c r="L18" s="26"/>
      <c r="M18" s="26"/>
      <c r="N18" s="26"/>
      <c r="O18" s="26"/>
      <c r="P18" s="37"/>
      <c r="Q18" s="37"/>
      <c r="R18" s="37"/>
      <c r="S18" s="26"/>
      <c r="T18" s="26"/>
      <c r="U18" s="26"/>
      <c r="V18" s="26"/>
      <c r="W18" s="26"/>
      <c r="X18" s="26"/>
      <c r="Y18" s="26"/>
      <c r="Z18" s="26"/>
      <c r="AA18" s="26"/>
      <c r="AB18" s="26"/>
      <c r="AC18" s="26"/>
      <c r="AD18" s="26"/>
      <c r="AE18" s="26"/>
      <c r="AF18" s="26"/>
      <c r="AH18" s="26"/>
      <c r="AI18" s="26"/>
    </row>
    <row r="19" spans="1:37" s="15" customFormat="1" ht="10.5" customHeight="1" x14ac:dyDescent="0.25">
      <c r="A19" s="365" t="s">
        <v>114</v>
      </c>
      <c r="B19" s="366"/>
      <c r="C19" s="366"/>
      <c r="D19" s="366"/>
      <c r="E19" s="366"/>
      <c r="F19" s="366"/>
      <c r="G19" s="366"/>
      <c r="H19" s="367"/>
      <c r="I19" s="374" t="s">
        <v>115</v>
      </c>
      <c r="J19" s="374"/>
      <c r="K19" s="374"/>
      <c r="L19" s="374"/>
      <c r="M19" s="374"/>
      <c r="N19" s="374"/>
      <c r="O19" s="375" t="s">
        <v>116</v>
      </c>
      <c r="P19" s="376"/>
      <c r="Q19" s="376"/>
      <c r="R19" s="377"/>
      <c r="S19" s="378" t="s">
        <v>117</v>
      </c>
      <c r="T19" s="379"/>
      <c r="U19" s="379"/>
      <c r="V19" s="379"/>
      <c r="W19" s="380"/>
      <c r="X19" s="375" t="s">
        <v>118</v>
      </c>
      <c r="Y19" s="376"/>
      <c r="Z19" s="376"/>
      <c r="AA19" s="377"/>
      <c r="AB19" s="381" t="s">
        <v>113</v>
      </c>
      <c r="AC19" s="382"/>
      <c r="AD19" s="382"/>
      <c r="AE19" s="382"/>
      <c r="AF19" s="383"/>
      <c r="AG19" s="38"/>
      <c r="AH19" s="38"/>
      <c r="AI19" s="38"/>
      <c r="AJ19" s="38"/>
    </row>
    <row r="20" spans="1:37" s="15" customFormat="1" ht="11.25" customHeight="1" x14ac:dyDescent="0.25">
      <c r="A20" s="368"/>
      <c r="B20" s="369"/>
      <c r="C20" s="369"/>
      <c r="D20" s="369"/>
      <c r="E20" s="369"/>
      <c r="F20" s="369"/>
      <c r="G20" s="369"/>
      <c r="H20" s="370"/>
      <c r="I20" s="389">
        <v>1</v>
      </c>
      <c r="J20" s="389"/>
      <c r="K20" s="389">
        <v>3</v>
      </c>
      <c r="L20" s="389"/>
      <c r="M20" s="389">
        <v>5</v>
      </c>
      <c r="N20" s="389"/>
      <c r="O20" s="391" t="s">
        <v>119</v>
      </c>
      <c r="P20" s="392"/>
      <c r="Q20" s="392"/>
      <c r="R20" s="393"/>
      <c r="S20" s="16">
        <v>1</v>
      </c>
      <c r="T20" s="16">
        <v>2</v>
      </c>
      <c r="U20" s="16">
        <v>3</v>
      </c>
      <c r="V20" s="16">
        <v>4</v>
      </c>
      <c r="W20" s="16">
        <v>5</v>
      </c>
      <c r="X20" s="391" t="s">
        <v>120</v>
      </c>
      <c r="Y20" s="392"/>
      <c r="Z20" s="392"/>
      <c r="AA20" s="393"/>
      <c r="AB20" s="384"/>
      <c r="AC20" s="385"/>
      <c r="AD20" s="385"/>
      <c r="AE20" s="385"/>
      <c r="AF20" s="386"/>
      <c r="AG20" s="38"/>
      <c r="AH20" s="38"/>
      <c r="AI20" s="38"/>
      <c r="AJ20" s="38"/>
    </row>
    <row r="21" spans="1:37" s="15" customFormat="1" ht="17.25" customHeight="1" x14ac:dyDescent="0.25">
      <c r="A21" s="368"/>
      <c r="B21" s="369"/>
      <c r="C21" s="369"/>
      <c r="D21" s="369"/>
      <c r="E21" s="369"/>
      <c r="F21" s="369"/>
      <c r="G21" s="369"/>
      <c r="H21" s="370"/>
      <c r="I21" s="397" t="s">
        <v>121</v>
      </c>
      <c r="J21" s="389"/>
      <c r="K21" s="389" t="s">
        <v>122</v>
      </c>
      <c r="L21" s="389"/>
      <c r="M21" s="389" t="s">
        <v>123</v>
      </c>
      <c r="N21" s="389"/>
      <c r="O21" s="391"/>
      <c r="P21" s="392"/>
      <c r="Q21" s="392"/>
      <c r="R21" s="393"/>
      <c r="S21" s="398" t="s">
        <v>124</v>
      </c>
      <c r="T21" s="398" t="s">
        <v>125</v>
      </c>
      <c r="U21" s="400" t="s">
        <v>126</v>
      </c>
      <c r="V21" s="400" t="s">
        <v>127</v>
      </c>
      <c r="W21" s="400" t="s">
        <v>128</v>
      </c>
      <c r="X21" s="394"/>
      <c r="Y21" s="395"/>
      <c r="Z21" s="395"/>
      <c r="AA21" s="393"/>
      <c r="AB21" s="384"/>
      <c r="AC21" s="385"/>
      <c r="AD21" s="385"/>
      <c r="AE21" s="385"/>
      <c r="AF21" s="386"/>
      <c r="AG21" s="38"/>
      <c r="AH21" s="38"/>
      <c r="AI21" s="38"/>
      <c r="AJ21" s="38"/>
    </row>
    <row r="22" spans="1:37" s="17" customFormat="1" ht="16.5" customHeight="1" x14ac:dyDescent="0.25">
      <c r="A22" s="371"/>
      <c r="B22" s="372"/>
      <c r="C22" s="372"/>
      <c r="D22" s="372"/>
      <c r="E22" s="372"/>
      <c r="F22" s="372"/>
      <c r="G22" s="372"/>
      <c r="H22" s="373"/>
      <c r="I22" s="389"/>
      <c r="J22" s="389"/>
      <c r="K22" s="389"/>
      <c r="L22" s="389"/>
      <c r="M22" s="389"/>
      <c r="N22" s="389"/>
      <c r="O22" s="394"/>
      <c r="P22" s="395"/>
      <c r="Q22" s="395"/>
      <c r="R22" s="396"/>
      <c r="S22" s="399"/>
      <c r="T22" s="399"/>
      <c r="U22" s="401"/>
      <c r="V22" s="401"/>
      <c r="W22" s="401"/>
      <c r="X22" s="402" t="s">
        <v>129</v>
      </c>
      <c r="Y22" s="403"/>
      <c r="Z22" s="403"/>
      <c r="AA22" s="63"/>
      <c r="AB22" s="387"/>
      <c r="AC22" s="387"/>
      <c r="AD22" s="387"/>
      <c r="AE22" s="387"/>
      <c r="AF22" s="388"/>
      <c r="AG22" s="39"/>
      <c r="AH22" s="404" t="s">
        <v>130</v>
      </c>
      <c r="AI22" s="404"/>
      <c r="AJ22" s="39"/>
    </row>
    <row r="23" spans="1:37" s="17" customFormat="1" ht="20.25" customHeight="1" x14ac:dyDescent="0.25">
      <c r="A23" s="405">
        <f>P5</f>
        <v>0</v>
      </c>
      <c r="B23" s="406"/>
      <c r="C23" s="406"/>
      <c r="D23" s="406"/>
      <c r="E23" s="406"/>
      <c r="F23" s="406"/>
      <c r="G23" s="406"/>
      <c r="H23" s="407"/>
      <c r="I23" s="408"/>
      <c r="J23" s="409"/>
      <c r="K23" s="409"/>
      <c r="L23" s="409"/>
      <c r="M23" s="409"/>
      <c r="N23" s="410"/>
      <c r="O23" s="411" t="str">
        <f>IF(S17=0,"",O17*5/S17)</f>
        <v/>
      </c>
      <c r="P23" s="411"/>
      <c r="Q23" s="411"/>
      <c r="R23" s="411"/>
      <c r="S23" s="412"/>
      <c r="T23" s="412"/>
      <c r="U23" s="412"/>
      <c r="V23" s="412"/>
      <c r="W23" s="412"/>
      <c r="X23" s="413">
        <f t="shared" ref="X23" si="0">IF($AA$22="",,IF(AI23&lt;AA22,5,($AA$22/AI23)*5))</f>
        <v>0</v>
      </c>
      <c r="Y23" s="413"/>
      <c r="Z23" s="413"/>
      <c r="AA23" s="413"/>
      <c r="AB23" s="414" t="e">
        <f>IF(AND(I23="",O23="",S23="",X23=""),"",I23*0.3+O23*0.4+S23*0.1+X23*0.2)</f>
        <v>#VALUE!</v>
      </c>
      <c r="AC23" s="414"/>
      <c r="AD23" s="414"/>
      <c r="AE23" s="414"/>
      <c r="AF23" s="414"/>
      <c r="AG23" s="39"/>
      <c r="AH23" s="64">
        <f>P5</f>
        <v>0</v>
      </c>
      <c r="AI23" s="23"/>
      <c r="AJ23" s="39"/>
    </row>
    <row r="24" spans="1:37" s="17" customFormat="1" ht="20.25" customHeight="1" x14ac:dyDescent="0.25">
      <c r="A24" s="426">
        <f>V5</f>
        <v>0</v>
      </c>
      <c r="B24" s="427"/>
      <c r="C24" s="427"/>
      <c r="D24" s="427"/>
      <c r="E24" s="427"/>
      <c r="F24" s="427"/>
      <c r="G24" s="427"/>
      <c r="H24" s="428"/>
      <c r="I24" s="429"/>
      <c r="J24" s="430"/>
      <c r="K24" s="430"/>
      <c r="L24" s="430"/>
      <c r="M24" s="430"/>
      <c r="N24" s="431"/>
      <c r="O24" s="432" t="str">
        <f>IF(X17=0,"",O17*5/X17)</f>
        <v/>
      </c>
      <c r="P24" s="433"/>
      <c r="Q24" s="433"/>
      <c r="R24" s="434"/>
      <c r="S24" s="435"/>
      <c r="T24" s="435"/>
      <c r="U24" s="435"/>
      <c r="V24" s="435"/>
      <c r="W24" s="435"/>
      <c r="X24" s="413">
        <f t="shared" ref="X24:X25" si="1">IF($AA$22="",,IF(AI24&lt;AA23,5,($AA$22/AI24)*5))</f>
        <v>0</v>
      </c>
      <c r="Y24" s="413"/>
      <c r="Z24" s="413"/>
      <c r="AA24" s="413"/>
      <c r="AB24" s="436" t="e">
        <f>IF(AND(I24="",O24="",S24="",X24=""),"",I24*0.3+O24*0.4+S24*0.1+X24*0.2)</f>
        <v>#VALUE!</v>
      </c>
      <c r="AC24" s="436"/>
      <c r="AD24" s="436"/>
      <c r="AE24" s="436"/>
      <c r="AF24" s="436"/>
      <c r="AG24" s="39"/>
      <c r="AH24" s="65">
        <f>V5</f>
        <v>0</v>
      </c>
      <c r="AI24" s="21"/>
      <c r="AJ24" s="39"/>
    </row>
    <row r="25" spans="1:37" s="17" customFormat="1" ht="20.25" customHeight="1" x14ac:dyDescent="0.25">
      <c r="A25" s="415">
        <f>AA5</f>
        <v>0</v>
      </c>
      <c r="B25" s="416"/>
      <c r="C25" s="416"/>
      <c r="D25" s="416"/>
      <c r="E25" s="416"/>
      <c r="F25" s="416"/>
      <c r="G25" s="416"/>
      <c r="H25" s="417"/>
      <c r="I25" s="418"/>
      <c r="J25" s="419"/>
      <c r="K25" s="419"/>
      <c r="L25" s="419"/>
      <c r="M25" s="419"/>
      <c r="N25" s="420"/>
      <c r="O25" s="421" t="str">
        <f>IF(AD17=0,"",O17*5/AD17)</f>
        <v/>
      </c>
      <c r="P25" s="422"/>
      <c r="Q25" s="422"/>
      <c r="R25" s="423"/>
      <c r="S25" s="424"/>
      <c r="T25" s="424"/>
      <c r="U25" s="424"/>
      <c r="V25" s="424"/>
      <c r="W25" s="424"/>
      <c r="X25" s="413">
        <f t="shared" si="1"/>
        <v>0</v>
      </c>
      <c r="Y25" s="413"/>
      <c r="Z25" s="413"/>
      <c r="AA25" s="413"/>
      <c r="AB25" s="425" t="e">
        <f>IF(AND(I25="",O25="",S25="",X25=""),"",I25*0.3+O25*0.4+S25*0.1+X25*0.2)</f>
        <v>#VALUE!</v>
      </c>
      <c r="AC25" s="425"/>
      <c r="AD25" s="425"/>
      <c r="AE25" s="425"/>
      <c r="AF25" s="425"/>
      <c r="AG25" s="39"/>
      <c r="AH25" s="66">
        <f>AA5</f>
        <v>0</v>
      </c>
      <c r="AI25" s="22"/>
      <c r="AJ25" s="39"/>
    </row>
    <row r="26" spans="1:37" ht="8.25" customHeight="1" x14ac:dyDescent="0.2">
      <c r="A26" s="26"/>
      <c r="B26" s="40"/>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H26" s="26"/>
      <c r="AI26" s="26"/>
    </row>
    <row r="27" spans="1:37" ht="17.25" customHeight="1" x14ac:dyDescent="0.2">
      <c r="A27" s="450" t="s">
        <v>131</v>
      </c>
      <c r="B27" s="450"/>
      <c r="C27" s="450"/>
      <c r="D27" s="450"/>
      <c r="E27" s="451"/>
      <c r="F27" s="452"/>
      <c r="G27" s="452"/>
      <c r="H27" s="452"/>
      <c r="I27" s="452"/>
      <c r="J27" s="452"/>
      <c r="K27" s="452"/>
      <c r="L27" s="452"/>
      <c r="M27" s="453"/>
      <c r="N27" s="18"/>
      <c r="O27" s="454" t="s">
        <v>132</v>
      </c>
      <c r="P27" s="454"/>
      <c r="Q27" s="454"/>
      <c r="R27" s="454"/>
      <c r="S27" s="454"/>
      <c r="T27" s="455"/>
      <c r="U27" s="455"/>
      <c r="V27" s="455"/>
      <c r="W27" s="455"/>
      <c r="X27" s="455"/>
      <c r="Y27" s="455"/>
      <c r="Z27" s="455"/>
      <c r="AA27" s="455"/>
      <c r="AB27" s="455"/>
      <c r="AC27" s="455"/>
      <c r="AD27" s="455"/>
      <c r="AE27" s="455"/>
      <c r="AF27" s="455"/>
      <c r="AH27" s="26"/>
      <c r="AI27" s="26"/>
    </row>
    <row r="28" spans="1:37" ht="17.25" customHeight="1" x14ac:dyDescent="0.2">
      <c r="A28" s="450" t="s">
        <v>133</v>
      </c>
      <c r="B28" s="450"/>
      <c r="C28" s="450"/>
      <c r="D28" s="450"/>
      <c r="E28" s="456"/>
      <c r="F28" s="457"/>
      <c r="G28" s="457"/>
      <c r="H28" s="457"/>
      <c r="I28" s="457"/>
      <c r="J28" s="457"/>
      <c r="K28" s="457"/>
      <c r="L28" s="457"/>
      <c r="M28" s="458"/>
      <c r="N28" s="20"/>
      <c r="O28" s="455"/>
      <c r="P28" s="455"/>
      <c r="Q28" s="455"/>
      <c r="R28" s="455"/>
      <c r="S28" s="455"/>
      <c r="T28" s="455"/>
      <c r="U28" s="455"/>
      <c r="V28" s="455"/>
      <c r="W28" s="455"/>
      <c r="X28" s="455"/>
      <c r="Y28" s="455"/>
      <c r="Z28" s="455"/>
      <c r="AA28" s="455"/>
      <c r="AB28" s="455"/>
      <c r="AC28" s="455"/>
      <c r="AD28" s="455"/>
      <c r="AE28" s="455"/>
      <c r="AF28" s="455"/>
      <c r="AH28" s="26"/>
      <c r="AI28" s="26"/>
    </row>
    <row r="29" spans="1:37" ht="12" customHeight="1" x14ac:dyDescent="0.2">
      <c r="A29" s="41"/>
      <c r="B29" s="41"/>
      <c r="C29" s="41"/>
      <c r="D29" s="41"/>
      <c r="E29" s="41"/>
      <c r="F29" s="42"/>
      <c r="G29" s="42"/>
      <c r="H29" s="42"/>
      <c r="I29" s="42"/>
      <c r="J29" s="42"/>
      <c r="K29" s="42"/>
      <c r="L29" s="42"/>
      <c r="M29" s="42"/>
      <c r="N29" s="42"/>
      <c r="O29" s="43"/>
      <c r="P29" s="43"/>
      <c r="Q29" s="43"/>
      <c r="R29" s="43"/>
      <c r="S29" s="43"/>
      <c r="T29" s="43"/>
      <c r="U29" s="43"/>
      <c r="V29" s="43"/>
      <c r="W29" s="43"/>
      <c r="X29" s="43"/>
      <c r="Y29" s="43"/>
      <c r="Z29" s="43"/>
      <c r="AA29" s="43"/>
      <c r="AB29" s="43"/>
      <c r="AC29" s="43"/>
      <c r="AD29" s="43"/>
      <c r="AE29" s="43"/>
      <c r="AF29" s="43"/>
      <c r="AH29" s="26"/>
      <c r="AI29" s="26"/>
      <c r="AK29" s="26"/>
    </row>
    <row r="30" spans="1:37" x14ac:dyDescent="0.2">
      <c r="A30" s="44"/>
      <c r="B30" s="437" t="s">
        <v>134</v>
      </c>
      <c r="C30" s="438"/>
      <c r="D30" s="439"/>
      <c r="E30" s="45"/>
      <c r="F30" s="443" t="s">
        <v>135</v>
      </c>
      <c r="G30" s="443"/>
      <c r="H30" s="443"/>
      <c r="I30" s="443"/>
      <c r="J30" s="443"/>
      <c r="K30" s="443"/>
      <c r="L30" s="443"/>
      <c r="M30" s="443"/>
      <c r="N30" s="443"/>
      <c r="O30" s="443"/>
      <c r="P30" s="443"/>
      <c r="Q30" s="443"/>
      <c r="R30" s="443"/>
      <c r="S30" s="443" t="s">
        <v>136</v>
      </c>
      <c r="T30" s="443"/>
      <c r="U30" s="443"/>
      <c r="V30" s="443"/>
      <c r="W30" s="443"/>
      <c r="X30" s="443"/>
      <c r="Y30" s="443"/>
      <c r="Z30" s="443"/>
      <c r="AA30" s="443"/>
      <c r="AB30" s="443"/>
      <c r="AC30" s="443"/>
      <c r="AD30" s="443"/>
      <c r="AE30" s="443"/>
      <c r="AF30" s="443"/>
      <c r="AH30" s="26"/>
      <c r="AI30" s="26"/>
    </row>
    <row r="31" spans="1:37" ht="14.25" x14ac:dyDescent="0.2">
      <c r="A31" s="46"/>
      <c r="B31" s="440"/>
      <c r="C31" s="441"/>
      <c r="D31" s="442"/>
      <c r="E31" s="47"/>
      <c r="F31" s="444" t="s">
        <v>137</v>
      </c>
      <c r="G31" s="445"/>
      <c r="H31" s="445"/>
      <c r="I31" s="446"/>
      <c r="J31" s="446"/>
      <c r="K31" s="446"/>
      <c r="L31" s="446"/>
      <c r="M31" s="446"/>
      <c r="N31" s="446"/>
      <c r="O31" s="446"/>
      <c r="P31" s="446"/>
      <c r="Q31" s="446"/>
      <c r="R31" s="447"/>
      <c r="S31" s="444" t="s">
        <v>137</v>
      </c>
      <c r="T31" s="445"/>
      <c r="U31" s="448"/>
      <c r="V31" s="448"/>
      <c r="W31" s="448"/>
      <c r="X31" s="448"/>
      <c r="Y31" s="448"/>
      <c r="Z31" s="448"/>
      <c r="AA31" s="448"/>
      <c r="AB31" s="448"/>
      <c r="AC31" s="448"/>
      <c r="AD31" s="448"/>
      <c r="AE31" s="448"/>
      <c r="AF31" s="449"/>
      <c r="AH31" s="26"/>
      <c r="AI31" s="26"/>
    </row>
    <row r="32" spans="1:37" ht="14.25" x14ac:dyDescent="0.2">
      <c r="A32" s="46"/>
      <c r="B32" s="459"/>
      <c r="C32" s="460"/>
      <c r="D32" s="461"/>
      <c r="E32" s="47"/>
      <c r="F32" s="465" t="s">
        <v>138</v>
      </c>
      <c r="G32" s="466"/>
      <c r="H32" s="466"/>
      <c r="I32" s="467"/>
      <c r="J32" s="467"/>
      <c r="K32" s="467"/>
      <c r="L32" s="467"/>
      <c r="M32" s="467"/>
      <c r="N32" s="467"/>
      <c r="O32" s="467"/>
      <c r="P32" s="467"/>
      <c r="Q32" s="467"/>
      <c r="R32" s="468"/>
      <c r="S32" s="465" t="s">
        <v>138</v>
      </c>
      <c r="T32" s="466"/>
      <c r="U32" s="469"/>
      <c r="V32" s="469"/>
      <c r="W32" s="469"/>
      <c r="X32" s="469"/>
      <c r="Y32" s="469"/>
      <c r="Z32" s="469"/>
      <c r="AA32" s="469"/>
      <c r="AB32" s="469"/>
      <c r="AC32" s="469"/>
      <c r="AD32" s="469"/>
      <c r="AE32" s="469"/>
      <c r="AF32" s="470"/>
      <c r="AH32" s="26"/>
      <c r="AI32" s="26"/>
    </row>
    <row r="33" spans="1:35" ht="31.5" customHeight="1" x14ac:dyDescent="0.2">
      <c r="A33" s="46"/>
      <c r="B33" s="462"/>
      <c r="C33" s="463"/>
      <c r="D33" s="464"/>
      <c r="E33" s="47"/>
      <c r="F33" s="471" t="s">
        <v>139</v>
      </c>
      <c r="G33" s="472"/>
      <c r="H33" s="472"/>
      <c r="I33" s="473"/>
      <c r="J33" s="473"/>
      <c r="K33" s="473"/>
      <c r="L33" s="473"/>
      <c r="M33" s="473"/>
      <c r="N33" s="473"/>
      <c r="O33" s="473"/>
      <c r="P33" s="473"/>
      <c r="Q33" s="473"/>
      <c r="R33" s="474"/>
      <c r="S33" s="471" t="s">
        <v>139</v>
      </c>
      <c r="T33" s="472"/>
      <c r="U33" s="475"/>
      <c r="V33" s="475"/>
      <c r="W33" s="475"/>
      <c r="X33" s="475"/>
      <c r="Y33" s="475"/>
      <c r="Z33" s="475"/>
      <c r="AA33" s="475"/>
      <c r="AB33" s="475"/>
      <c r="AC33" s="475"/>
      <c r="AD33" s="475"/>
      <c r="AE33" s="475"/>
      <c r="AF33" s="476"/>
      <c r="AH33" s="26"/>
      <c r="AI33" s="26"/>
    </row>
    <row r="34" spans="1:35" x14ac:dyDescent="0.2">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H34" s="26"/>
      <c r="AI34" s="26"/>
    </row>
    <row r="35" spans="1:35"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H35" s="26"/>
      <c r="AI35" s="26"/>
    </row>
    <row r="36" spans="1:35" x14ac:dyDescent="0.2">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row>
  </sheetData>
  <sheetProtection algorithmName="SHA-512" hashValue="NAOyyxWIDZaK3JRRRwTZ5OKqp0XcavI/5fRYM7YRHehj2L888qzIEbi4629QbGeD2xVow9k1hodvYhb5LAYg9A==" saltValue="8T1mWMYzoPjUbVKtrJMkIA==" spinCount="100000" sheet="1" objects="1" scenarios="1"/>
  <mergeCells count="172">
    <mergeCell ref="B32:D33"/>
    <mergeCell ref="F32:H32"/>
    <mergeCell ref="I32:R32"/>
    <mergeCell ref="S32:T32"/>
    <mergeCell ref="U32:AF32"/>
    <mergeCell ref="F33:H33"/>
    <mergeCell ref="I33:R33"/>
    <mergeCell ref="S33:T33"/>
    <mergeCell ref="U33:AF33"/>
    <mergeCell ref="B30:D31"/>
    <mergeCell ref="F30:R30"/>
    <mergeCell ref="S30:AF30"/>
    <mergeCell ref="F31:H31"/>
    <mergeCell ref="I31:R31"/>
    <mergeCell ref="S31:T31"/>
    <mergeCell ref="U31:AF31"/>
    <mergeCell ref="A27:D27"/>
    <mergeCell ref="E27:M27"/>
    <mergeCell ref="O27:S27"/>
    <mergeCell ref="T27:AF27"/>
    <mergeCell ref="A28:D28"/>
    <mergeCell ref="E28:M28"/>
    <mergeCell ref="O28:AF28"/>
    <mergeCell ref="A25:H25"/>
    <mergeCell ref="I25:N25"/>
    <mergeCell ref="O25:R25"/>
    <mergeCell ref="S25:W25"/>
    <mergeCell ref="X25:AA25"/>
    <mergeCell ref="AB25:AF25"/>
    <mergeCell ref="A24:H24"/>
    <mergeCell ref="I24:N24"/>
    <mergeCell ref="O24:R24"/>
    <mergeCell ref="S24:W24"/>
    <mergeCell ref="X24:AA24"/>
    <mergeCell ref="AB24:AF24"/>
    <mergeCell ref="U21:U22"/>
    <mergeCell ref="V21:V22"/>
    <mergeCell ref="W21:W22"/>
    <mergeCell ref="X22:Z22"/>
    <mergeCell ref="AH22:AI22"/>
    <mergeCell ref="A23:H23"/>
    <mergeCell ref="I23:N23"/>
    <mergeCell ref="O23:R23"/>
    <mergeCell ref="S23:W23"/>
    <mergeCell ref="X23:AA23"/>
    <mergeCell ref="AB23:AF23"/>
    <mergeCell ref="AA17:AC17"/>
    <mergeCell ref="AD17:AF17"/>
    <mergeCell ref="A19:H22"/>
    <mergeCell ref="I19:N19"/>
    <mergeCell ref="O19:R19"/>
    <mergeCell ref="S19:W19"/>
    <mergeCell ref="X19:AA19"/>
    <mergeCell ref="AB19:AF22"/>
    <mergeCell ref="I20:J20"/>
    <mergeCell ref="K20:L20"/>
    <mergeCell ref="H17:K17"/>
    <mergeCell ref="L17:N17"/>
    <mergeCell ref="P17:R17"/>
    <mergeCell ref="S17:U17"/>
    <mergeCell ref="V17:W17"/>
    <mergeCell ref="X17:Z17"/>
    <mergeCell ref="M20:N20"/>
    <mergeCell ref="O20:R22"/>
    <mergeCell ref="X20:AA21"/>
    <mergeCell ref="I21:J22"/>
    <mergeCell ref="K21:L22"/>
    <mergeCell ref="M21:N22"/>
    <mergeCell ref="S21:S22"/>
    <mergeCell ref="T21:T22"/>
    <mergeCell ref="AA15:AC15"/>
    <mergeCell ref="AD15:AF15"/>
    <mergeCell ref="H16:K16"/>
    <mergeCell ref="L16:N16"/>
    <mergeCell ref="P16:R16"/>
    <mergeCell ref="S16:U16"/>
    <mergeCell ref="V16:W16"/>
    <mergeCell ref="X16:Z16"/>
    <mergeCell ref="AA16:AC16"/>
    <mergeCell ref="AD16:AF16"/>
    <mergeCell ref="H15:K15"/>
    <mergeCell ref="L15:N15"/>
    <mergeCell ref="P15:R15"/>
    <mergeCell ref="S15:U15"/>
    <mergeCell ref="V15:W15"/>
    <mergeCell ref="X15:Z15"/>
    <mergeCell ref="H13:K13"/>
    <mergeCell ref="L13:N13"/>
    <mergeCell ref="P13:R13"/>
    <mergeCell ref="S13:U13"/>
    <mergeCell ref="V13:W13"/>
    <mergeCell ref="X13:Z13"/>
    <mergeCell ref="AA13:AC13"/>
    <mergeCell ref="AD13:AF13"/>
    <mergeCell ref="E14:K14"/>
    <mergeCell ref="L14:N14"/>
    <mergeCell ref="P14:R14"/>
    <mergeCell ref="S14:U14"/>
    <mergeCell ref="V14:W14"/>
    <mergeCell ref="X14:Z14"/>
    <mergeCell ref="AA14:AC14"/>
    <mergeCell ref="AD14:AF14"/>
    <mergeCell ref="AD11:AF11"/>
    <mergeCell ref="H12:K12"/>
    <mergeCell ref="L12:N12"/>
    <mergeCell ref="P12:R12"/>
    <mergeCell ref="S12:U12"/>
    <mergeCell ref="V12:W12"/>
    <mergeCell ref="X12:Z12"/>
    <mergeCell ref="AA12:AC12"/>
    <mergeCell ref="AD12:AF12"/>
    <mergeCell ref="A11:E11"/>
    <mergeCell ref="F11:H11"/>
    <mergeCell ref="I11:K11"/>
    <mergeCell ref="L11:N11"/>
    <mergeCell ref="P11:R11"/>
    <mergeCell ref="S11:U11"/>
    <mergeCell ref="V11:W11"/>
    <mergeCell ref="X11:Z11"/>
    <mergeCell ref="AA11:AC11"/>
    <mergeCell ref="AD9:AF9"/>
    <mergeCell ref="A10:E10"/>
    <mergeCell ref="F10:H10"/>
    <mergeCell ref="I10:K10"/>
    <mergeCell ref="L10:N10"/>
    <mergeCell ref="P10:R10"/>
    <mergeCell ref="S10:U10"/>
    <mergeCell ref="V10:W10"/>
    <mergeCell ref="X10:Z10"/>
    <mergeCell ref="AA10:AC10"/>
    <mergeCell ref="AD10:AF10"/>
    <mergeCell ref="A9:E9"/>
    <mergeCell ref="F9:H9"/>
    <mergeCell ref="I9:K9"/>
    <mergeCell ref="L9:N9"/>
    <mergeCell ref="P9:R9"/>
    <mergeCell ref="S9:U9"/>
    <mergeCell ref="V9:W9"/>
    <mergeCell ref="X9:Z9"/>
    <mergeCell ref="AA9:AC9"/>
    <mergeCell ref="AD7:AF7"/>
    <mergeCell ref="A8:E8"/>
    <mergeCell ref="F8:H8"/>
    <mergeCell ref="I8:K8"/>
    <mergeCell ref="L8:N8"/>
    <mergeCell ref="P8:R8"/>
    <mergeCell ref="S8:U8"/>
    <mergeCell ref="V8:W8"/>
    <mergeCell ref="X8:Z8"/>
    <mergeCell ref="AA8:AC8"/>
    <mergeCell ref="AD8:AF8"/>
    <mergeCell ref="A7:E7"/>
    <mergeCell ref="F7:H7"/>
    <mergeCell ref="I7:K7"/>
    <mergeCell ref="L7:N7"/>
    <mergeCell ref="P7:R7"/>
    <mergeCell ref="S7:U7"/>
    <mergeCell ref="V7:W7"/>
    <mergeCell ref="X7:Z7"/>
    <mergeCell ref="AA7:AC7"/>
    <mergeCell ref="A1:D3"/>
    <mergeCell ref="E1:AA1"/>
    <mergeCell ref="AB1:AF1"/>
    <mergeCell ref="AB2:AF2"/>
    <mergeCell ref="AB3:AF3"/>
    <mergeCell ref="B5:D5"/>
    <mergeCell ref="L5:O6"/>
    <mergeCell ref="P5:U6"/>
    <mergeCell ref="V5:Z6"/>
    <mergeCell ref="AA5:AF6"/>
    <mergeCell ref="E3:AA3"/>
    <mergeCell ref="E2:AA2"/>
  </mergeCells>
  <conditionalFormatting sqref="P5">
    <cfRule type="cellIs" dxfId="5" priority="1" stopIfTrue="1" operator="equal">
      <formula>"PROVEEDOR # 1:"</formula>
    </cfRule>
    <cfRule type="cellIs" dxfId="4" priority="2" stopIfTrue="1" operator="notEqual">
      <formula>"PROVEEDOR # 1:"</formula>
    </cfRule>
  </conditionalFormatting>
  <conditionalFormatting sqref="V5">
    <cfRule type="cellIs" dxfId="3" priority="3" stopIfTrue="1" operator="equal">
      <formula>"PROVEEDOR # 2:"</formula>
    </cfRule>
    <cfRule type="cellIs" dxfId="2" priority="4" stopIfTrue="1" operator="notEqual">
      <formula>"PROVEEDOR # 2:"</formula>
    </cfRule>
  </conditionalFormatting>
  <conditionalFormatting sqref="AA5">
    <cfRule type="cellIs" dxfId="1" priority="5" stopIfTrue="1" operator="equal">
      <formula>"PROVEEDOR # 3:"</formula>
    </cfRule>
    <cfRule type="cellIs" dxfId="0" priority="6" stopIfTrue="1" operator="notEqual">
      <formula>"PROVEEDOR # 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CEC09-2CB5-49A5-9AD4-FD5BD2C8F9AA}">
  <dimension ref="B1:E19"/>
  <sheetViews>
    <sheetView topLeftCell="A9" zoomScale="80" zoomScaleNormal="80" workbookViewId="0">
      <selection activeCell="E12" sqref="E12"/>
    </sheetView>
    <sheetView tabSelected="1" workbookViewId="1">
      <selection activeCell="K12" sqref="K12"/>
    </sheetView>
  </sheetViews>
  <sheetFormatPr defaultColWidth="11.42578125" defaultRowHeight="15" x14ac:dyDescent="0.25"/>
  <cols>
    <col min="1" max="1" width="5.140625" customWidth="1"/>
    <col min="2" max="2" width="25.7109375" customWidth="1"/>
    <col min="3" max="3" width="34.7109375" customWidth="1"/>
    <col min="4" max="4" width="87.5703125" customWidth="1"/>
    <col min="5" max="5" width="42.5703125" customWidth="1"/>
  </cols>
  <sheetData>
    <row r="1" spans="2:5" ht="15.75" thickBot="1" x14ac:dyDescent="0.3"/>
    <row r="2" spans="2:5" ht="16.5" thickBot="1" x14ac:dyDescent="0.3">
      <c r="B2" s="481"/>
      <c r="C2" s="484" t="s">
        <v>99</v>
      </c>
      <c r="D2" s="485"/>
      <c r="E2" s="68" t="s">
        <v>1</v>
      </c>
    </row>
    <row r="3" spans="2:5" x14ac:dyDescent="0.25">
      <c r="B3" s="482"/>
      <c r="C3" s="486" t="s">
        <v>0</v>
      </c>
      <c r="D3" s="487"/>
      <c r="E3" s="69" t="s">
        <v>7</v>
      </c>
    </row>
    <row r="4" spans="2:5" ht="15.75" thickBot="1" x14ac:dyDescent="0.3">
      <c r="B4" s="483"/>
      <c r="C4" s="488" t="s">
        <v>140</v>
      </c>
      <c r="D4" s="489"/>
      <c r="E4" s="69" t="s">
        <v>13</v>
      </c>
    </row>
    <row r="6" spans="2:5" s="67" customFormat="1" ht="33" customHeight="1" x14ac:dyDescent="0.25">
      <c r="B6" s="70" t="s">
        <v>41</v>
      </c>
      <c r="C6" s="71" t="s">
        <v>141</v>
      </c>
      <c r="D6" s="71" t="s">
        <v>42</v>
      </c>
      <c r="E6" s="71" t="s">
        <v>142</v>
      </c>
    </row>
    <row r="7" spans="2:5" ht="141" customHeight="1" x14ac:dyDescent="0.25">
      <c r="B7" s="477" t="s">
        <v>43</v>
      </c>
      <c r="C7" s="72" t="s">
        <v>143</v>
      </c>
      <c r="D7" s="73" t="s">
        <v>144</v>
      </c>
      <c r="E7" s="74" t="s">
        <v>145</v>
      </c>
    </row>
    <row r="8" spans="2:5" ht="75.75" customHeight="1" x14ac:dyDescent="0.25">
      <c r="B8" s="477"/>
      <c r="C8" s="72" t="s">
        <v>146</v>
      </c>
      <c r="D8" s="72" t="s">
        <v>147</v>
      </c>
      <c r="E8" s="74" t="s">
        <v>148</v>
      </c>
    </row>
    <row r="9" spans="2:5" ht="127.5" customHeight="1" x14ac:dyDescent="0.25">
      <c r="B9" s="478" t="s">
        <v>46</v>
      </c>
      <c r="C9" s="72" t="s">
        <v>149</v>
      </c>
      <c r="D9" s="72" t="s">
        <v>150</v>
      </c>
      <c r="E9" s="74" t="s">
        <v>151</v>
      </c>
    </row>
    <row r="10" spans="2:5" x14ac:dyDescent="0.25">
      <c r="B10" s="479"/>
      <c r="C10" s="72" t="s">
        <v>152</v>
      </c>
      <c r="D10" s="72"/>
      <c r="E10" s="74" t="s">
        <v>153</v>
      </c>
    </row>
    <row r="11" spans="2:5" ht="63.75" customHeight="1" x14ac:dyDescent="0.25">
      <c r="B11" s="479"/>
      <c r="C11" s="72" t="s">
        <v>154</v>
      </c>
      <c r="D11" s="72" t="s">
        <v>155</v>
      </c>
      <c r="E11" s="74" t="s">
        <v>156</v>
      </c>
    </row>
    <row r="12" spans="2:5" ht="84" customHeight="1" x14ac:dyDescent="0.25">
      <c r="B12" s="479"/>
      <c r="C12" s="72" t="s">
        <v>157</v>
      </c>
      <c r="D12" s="72" t="s">
        <v>158</v>
      </c>
      <c r="E12" s="74" t="s">
        <v>148</v>
      </c>
    </row>
    <row r="13" spans="2:5" ht="72" customHeight="1" x14ac:dyDescent="0.25">
      <c r="B13" s="479"/>
      <c r="C13" s="72" t="s">
        <v>159</v>
      </c>
      <c r="D13" s="72" t="s">
        <v>160</v>
      </c>
      <c r="E13" s="74" t="s">
        <v>145</v>
      </c>
    </row>
    <row r="14" spans="2:5" ht="72" customHeight="1" x14ac:dyDescent="0.25">
      <c r="B14" s="479"/>
      <c r="C14" s="72" t="s">
        <v>161</v>
      </c>
      <c r="D14" s="72" t="s">
        <v>162</v>
      </c>
      <c r="E14" s="75" t="s">
        <v>145</v>
      </c>
    </row>
    <row r="15" spans="2:5" ht="85.5" customHeight="1" x14ac:dyDescent="0.25">
      <c r="B15" s="479"/>
      <c r="C15" s="72" t="s">
        <v>163</v>
      </c>
      <c r="D15" s="72" t="s">
        <v>164</v>
      </c>
      <c r="E15" s="74" t="s">
        <v>156</v>
      </c>
    </row>
    <row r="16" spans="2:5" ht="72" customHeight="1" x14ac:dyDescent="0.25">
      <c r="B16" s="479"/>
      <c r="C16" s="72" t="s">
        <v>165</v>
      </c>
      <c r="D16" s="72" t="s">
        <v>166</v>
      </c>
      <c r="E16" s="74" t="s">
        <v>156</v>
      </c>
    </row>
    <row r="17" spans="2:5" ht="69.75" customHeight="1" x14ac:dyDescent="0.25">
      <c r="B17" s="479"/>
      <c r="C17" s="72" t="s">
        <v>167</v>
      </c>
      <c r="D17" s="72" t="s">
        <v>168</v>
      </c>
      <c r="E17" s="74" t="s">
        <v>151</v>
      </c>
    </row>
    <row r="18" spans="2:5" ht="51" customHeight="1" x14ac:dyDescent="0.25">
      <c r="B18" s="479"/>
      <c r="C18" s="72" t="s">
        <v>169</v>
      </c>
      <c r="D18" s="72" t="s">
        <v>170</v>
      </c>
      <c r="E18" s="74" t="s">
        <v>151</v>
      </c>
    </row>
    <row r="19" spans="2:5" ht="56.25" customHeight="1" x14ac:dyDescent="0.25">
      <c r="B19" s="480"/>
      <c r="C19" s="72" t="s">
        <v>171</v>
      </c>
      <c r="D19" s="72" t="s">
        <v>172</v>
      </c>
      <c r="E19" s="74" t="s">
        <v>148</v>
      </c>
    </row>
  </sheetData>
  <sheetProtection algorithmName="SHA-512" hashValue="yoFrQNyt+qI/uOy70QCPIto4mXcE3mB/UUvIfUEzl8Qu2HLE27/YvgynZwiFdasoxuK+tUJx/nixaSdkYS43Mw==" saltValue="EuvWj3QTntXk4mXUJvG6ZQ==" spinCount="100000" sheet="1" objects="1" scenarios="1"/>
  <mergeCells count="6">
    <mergeCell ref="B7:B8"/>
    <mergeCell ref="B9:B19"/>
    <mergeCell ref="B2:B4"/>
    <mergeCell ref="C2:D2"/>
    <mergeCell ref="C3:D3"/>
    <mergeCell ref="C4:D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5AA2-1397-42B8-95EB-6A352B6229F3}">
  <dimension ref="A14:D25"/>
  <sheetViews>
    <sheetView topLeftCell="A5" workbookViewId="0">
      <selection activeCell="A15" sqref="A15:D25"/>
    </sheetView>
    <sheetView workbookViewId="1"/>
  </sheetViews>
  <sheetFormatPr defaultColWidth="11.42578125" defaultRowHeight="15" x14ac:dyDescent="0.25"/>
  <cols>
    <col min="1" max="1" width="37.5703125" customWidth="1"/>
    <col min="2" max="2" width="47.28515625" customWidth="1"/>
    <col min="3" max="3" width="15.28515625" customWidth="1"/>
    <col min="4" max="4" width="17.7109375" customWidth="1"/>
  </cols>
  <sheetData>
    <row r="14" spans="1:4" ht="15.75" thickBot="1" x14ac:dyDescent="0.3"/>
    <row r="15" spans="1:4" x14ac:dyDescent="0.25">
      <c r="A15" s="493" t="s">
        <v>176</v>
      </c>
      <c r="B15" s="490" t="s">
        <v>177</v>
      </c>
      <c r="C15" s="56" t="s">
        <v>178</v>
      </c>
      <c r="D15" s="57"/>
    </row>
    <row r="16" spans="1:4" x14ac:dyDescent="0.25">
      <c r="A16" s="494"/>
      <c r="B16" s="491"/>
      <c r="C16" s="55" t="s">
        <v>179</v>
      </c>
      <c r="D16" s="58"/>
    </row>
    <row r="17" spans="1:4" x14ac:dyDescent="0.25">
      <c r="A17" s="494"/>
      <c r="B17" s="491" t="s">
        <v>180</v>
      </c>
      <c r="C17" s="55" t="s">
        <v>181</v>
      </c>
      <c r="D17" s="59" t="s">
        <v>182</v>
      </c>
    </row>
    <row r="18" spans="1:4" x14ac:dyDescent="0.25">
      <c r="A18" s="494"/>
      <c r="B18" s="491"/>
      <c r="C18" s="55" t="s">
        <v>183</v>
      </c>
      <c r="D18" s="60" t="s">
        <v>184</v>
      </c>
    </row>
    <row r="19" spans="1:4" x14ac:dyDescent="0.25">
      <c r="A19" s="494"/>
      <c r="B19" s="491"/>
      <c r="C19" s="55" t="s">
        <v>185</v>
      </c>
      <c r="D19" s="60" t="s">
        <v>186</v>
      </c>
    </row>
    <row r="20" spans="1:4" x14ac:dyDescent="0.25">
      <c r="A20" s="494"/>
      <c r="B20" s="491" t="s">
        <v>187</v>
      </c>
      <c r="C20" s="55" t="s">
        <v>181</v>
      </c>
      <c r="D20" s="58" t="s">
        <v>188</v>
      </c>
    </row>
    <row r="21" spans="1:4" x14ac:dyDescent="0.25">
      <c r="A21" s="494"/>
      <c r="B21" s="491"/>
      <c r="C21" s="55" t="s">
        <v>183</v>
      </c>
      <c r="D21" s="58" t="s">
        <v>189</v>
      </c>
    </row>
    <row r="22" spans="1:4" x14ac:dyDescent="0.25">
      <c r="A22" s="494"/>
      <c r="B22" s="491"/>
      <c r="C22" s="55" t="s">
        <v>185</v>
      </c>
      <c r="D22" s="58" t="s">
        <v>190</v>
      </c>
    </row>
    <row r="23" spans="1:4" x14ac:dyDescent="0.25">
      <c r="A23" s="494"/>
      <c r="B23" s="491" t="s">
        <v>191</v>
      </c>
      <c r="C23" s="55" t="s">
        <v>181</v>
      </c>
      <c r="D23" s="58" t="s">
        <v>192</v>
      </c>
    </row>
    <row r="24" spans="1:4" x14ac:dyDescent="0.25">
      <c r="A24" s="494"/>
      <c r="B24" s="491"/>
      <c r="C24" s="55" t="s">
        <v>183</v>
      </c>
      <c r="D24" s="58" t="s">
        <v>193</v>
      </c>
    </row>
    <row r="25" spans="1:4" ht="15.75" thickBot="1" x14ac:dyDescent="0.3">
      <c r="A25" s="495"/>
      <c r="B25" s="492"/>
      <c r="C25" s="61" t="s">
        <v>185</v>
      </c>
      <c r="D25" s="62" t="s">
        <v>194</v>
      </c>
    </row>
  </sheetData>
  <mergeCells count="5">
    <mergeCell ref="B15:B16"/>
    <mergeCell ref="B17:B19"/>
    <mergeCell ref="B20:B22"/>
    <mergeCell ref="B23:B25"/>
    <mergeCell ref="A15:A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5498ad-4f7f-4cea-a5e0-a3108b379c20">
      <UserInfo>
        <DisplayName>Aida Natalia Romero Zamudio</DisplayName>
        <AccountId>32</AccountId>
        <AccountType/>
      </UserInfo>
    </SharedWithUsers>
    <TaxCatchAll xmlns="965498ad-4f7f-4cea-a5e0-a3108b379c20" xsi:nil="true"/>
    <lcf76f155ced4ddcb4097134ff3c332f xmlns="8f58793c-e435-4865-816a-506e7844d57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878531F808253469D72B1D720C927B5" ma:contentTypeVersion="16" ma:contentTypeDescription="Crear nuevo documento." ma:contentTypeScope="" ma:versionID="fae189d7c1b6984e80235aa506aa41d6">
  <xsd:schema xmlns:xsd="http://www.w3.org/2001/XMLSchema" xmlns:xs="http://www.w3.org/2001/XMLSchema" xmlns:p="http://schemas.microsoft.com/office/2006/metadata/properties" xmlns:ns2="8f58793c-e435-4865-816a-506e7844d571" xmlns:ns3="965498ad-4f7f-4cea-a5e0-a3108b379c20" targetNamespace="http://schemas.microsoft.com/office/2006/metadata/properties" ma:root="true" ma:fieldsID="c12ca45b123049fe5154faee95931ca3" ns2:_="" ns3:_="">
    <xsd:import namespace="8f58793c-e435-4865-816a-506e7844d571"/>
    <xsd:import namespace="965498ad-4f7f-4cea-a5e0-a3108b379c2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58793c-e435-4865-816a-506e7844d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559b5a8-83f8-441b-9f06-48a7db13be1c"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5498ad-4f7f-4cea-a5e0-a3108b379c2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f1aa1e3-2cee-4ae2-8387-5a9278deecda}" ma:internalName="TaxCatchAll" ma:showField="CatchAllData" ma:web="965498ad-4f7f-4cea-a5e0-a3108b379c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0BAADC-3DD9-4D1B-8BD4-58B80EEEB3DF}">
  <ds:schemaRefs>
    <ds:schemaRef ds:uri="http://schemas.microsoft.com/office/2006/metadata/properties"/>
    <ds:schemaRef ds:uri="http://schemas.microsoft.com/office/infopath/2007/PartnerControls"/>
    <ds:schemaRef ds:uri="965498ad-4f7f-4cea-a5e0-a3108b379c20"/>
    <ds:schemaRef ds:uri="8f58793c-e435-4865-816a-506e7844d571"/>
  </ds:schemaRefs>
</ds:datastoreItem>
</file>

<file path=customXml/itemProps2.xml><?xml version="1.0" encoding="utf-8"?>
<ds:datastoreItem xmlns:ds="http://schemas.openxmlformats.org/officeDocument/2006/customXml" ds:itemID="{AA12F261-A1B9-49D3-9244-63F58D9A7E3F}">
  <ds:schemaRefs>
    <ds:schemaRef ds:uri="http://schemas.microsoft.com/sharepoint/v3/contenttype/forms"/>
  </ds:schemaRefs>
</ds:datastoreItem>
</file>

<file path=customXml/itemProps3.xml><?xml version="1.0" encoding="utf-8"?>
<ds:datastoreItem xmlns:ds="http://schemas.openxmlformats.org/officeDocument/2006/customXml" ds:itemID="{131266B1-D50F-47A6-97B7-141B1978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58793c-e435-4865-816a-506e7844d571"/>
    <ds:schemaRef ds:uri="965498ad-4f7f-4cea-a5e0-a3108b379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CC-002 Supplier Selection</vt:lpstr>
      <vt:lpstr>Annex 1</vt:lpstr>
      <vt:lpstr>Annex 2</vt:lpstr>
      <vt:lpstr>Hoja1</vt:lpstr>
      <vt:lpstr>Escala2</vt:lpstr>
      <vt:lpstr>Escala3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Wilson Silva Fonseca</dc:creator>
  <cp:keywords/>
  <dc:description/>
  <cp:lastModifiedBy>Camila Andrea Rojas Bautista</cp:lastModifiedBy>
  <cp:revision/>
  <dcterms:created xsi:type="dcterms:W3CDTF">2022-05-13T16:40:54Z</dcterms:created>
  <dcterms:modified xsi:type="dcterms:W3CDTF">2023-09-26T12:32:41Z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0x010100B9D5EBD45FF0DD4CAFA5C57300A80862</vt:lpwstr>
  </property>
  <property fmtid="{D5CDD505-2E9C-101B-9397-08002B2CF9AE}" pid="3" name="MediaServiceImageTags">
    <vt:lpwstr/>
  </property>
</Properties>
</file>